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770" windowHeight="1230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7" r:id="rId6"/>
  </sheets>
  <definedNames>
    <definedName name="_xlnm._FilterDatabase" localSheetId="0" hidden="1">Лист1!$A$32:$L$32</definedName>
    <definedName name="_xlnm._FilterDatabase" localSheetId="1" hidden="1">Лист2!$A$6:$H$40</definedName>
    <definedName name="_xlnm._FilterDatabase" localSheetId="4" hidden="1">Лист5!$B$15:$J$17</definedName>
  </definedNames>
  <calcPr calcId="162913"/>
</workbook>
</file>

<file path=xl/calcChain.xml><?xml version="1.0" encoding="utf-8"?>
<calcChain xmlns="http://schemas.openxmlformats.org/spreadsheetml/2006/main">
  <c r="J16" i="7" l="1"/>
  <c r="N16" i="7"/>
  <c r="C40" i="2" l="1"/>
  <c r="C39" i="2" l="1"/>
  <c r="D40" i="2"/>
  <c r="D39" i="2"/>
  <c r="D35" i="2" l="1"/>
  <c r="C28" i="2"/>
  <c r="D28" i="2"/>
  <c r="D12" i="2"/>
  <c r="C12" i="2"/>
  <c r="F90" i="1" l="1"/>
  <c r="H89" i="1"/>
  <c r="F89" i="1"/>
  <c r="E89" i="1"/>
  <c r="F45" i="1"/>
  <c r="C35" i="2" l="1"/>
  <c r="G90" i="1" l="1"/>
  <c r="H91" i="1" l="1"/>
  <c r="H90" i="1" l="1"/>
  <c r="F91" i="1"/>
  <c r="V16" i="7"/>
  <c r="R16" i="7"/>
  <c r="I17" i="5" l="1"/>
  <c r="H17" i="5"/>
  <c r="J17" i="5" l="1"/>
  <c r="J23" i="5" s="1"/>
  <c r="I23" i="5"/>
  <c r="H23" i="5"/>
  <c r="G24" i="1"/>
  <c r="F32" i="1"/>
  <c r="E48" i="1"/>
  <c r="F48" i="1"/>
  <c r="F24" i="1"/>
  <c r="E32" i="1"/>
  <c r="H32" i="1"/>
  <c r="E45" i="1"/>
</calcChain>
</file>

<file path=xl/sharedStrings.xml><?xml version="1.0" encoding="utf-8"?>
<sst xmlns="http://schemas.openxmlformats.org/spreadsheetml/2006/main" count="688" uniqueCount="325">
  <si>
    <t>Средне-списоч-ная числен-ность работни-ков,                          чел.</t>
  </si>
  <si>
    <t xml:space="preserve">Адрес   </t>
  </si>
  <si>
    <t>№ п/п</t>
  </si>
  <si>
    <t>Сведения о правообладателе</t>
  </si>
  <si>
    <t>Када-стровый номер</t>
  </si>
  <si>
    <t xml:space="preserve">РАЗДЕЛ 1. </t>
  </si>
  <si>
    <t>Сведения о муниципальном недвижимом имуществе</t>
  </si>
  <si>
    <t>Сведения о правооблада-теле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</si>
  <si>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</si>
  <si>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</si>
  <si>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</si>
  <si>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</si>
  <si>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</si>
  <si>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</si>
  <si>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</si>
  <si>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</si>
  <si>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</si>
  <si>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</si>
  <si>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</si>
  <si>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</si>
  <si>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</si>
  <si>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</si>
  <si>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</si>
  <si>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</si>
  <si>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Адрес</t>
  </si>
  <si>
    <t xml:space="preserve">Полное наименование и организационно-правовая форма юридического лица    </t>
  </si>
  <si>
    <t>ОГРН и дата регистрации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</si>
  <si>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</si>
  <si>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</si>
  <si>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</si>
  <si>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</si>
  <si>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>3.1. Муниципальные предприятия</t>
  </si>
  <si>
    <t>3.2. Муниципальные учреждения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</si>
  <si>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</si>
  <si>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</si>
  <si>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>муниципального района "Корочанский район"</t>
  </si>
  <si>
    <t xml:space="preserve"> - </t>
  </si>
  <si>
    <t xml:space="preserve">Общая пло-щадь, протя-женность, глубина,объем (м2, м, м3)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</si>
  <si>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</si>
  <si>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</si>
  <si>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</si>
  <si>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</si>
  <si>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РНМИ</t>
  </si>
  <si>
    <t>Вид разре-шенного использова-ния</t>
  </si>
  <si>
    <t>Местополо-жение</t>
  </si>
  <si>
    <t>Кадаст-ровый номер</t>
  </si>
  <si>
    <t>Категория земель</t>
  </si>
  <si>
    <t>Площадь (кв.м)</t>
  </si>
  <si>
    <t>2.4  Сведения об акциях акционерных обществ,</t>
  </si>
  <si>
    <t>2.5 Сведения о долях (вкладах) в уставных (складочных)</t>
  </si>
  <si>
    <t>в том числе земельные участки</t>
  </si>
  <si>
    <t>1.4  Жилищный фонд</t>
  </si>
  <si>
    <t>1.5 Земельные участки</t>
  </si>
  <si>
    <t>Наименова-ние недвижи-мого имущества</t>
  </si>
  <si>
    <t>Размер доли,  принадлежа-щей муници-пальному образованию (для хозяй-ственных обществ и товариществ) (%)</t>
  </si>
  <si>
    <t>Объекты недвижимости</t>
  </si>
  <si>
    <t>всего</t>
  </si>
  <si>
    <t>в т.ч. жилой фонд</t>
  </si>
  <si>
    <t>в т.ч.</t>
  </si>
  <si>
    <t>жилой фонд</t>
  </si>
  <si>
    <t>Памятник воинской славы</t>
  </si>
  <si>
    <t>Братская могила Советских воинов</t>
  </si>
  <si>
    <t>Стелла «Корочанский район»</t>
  </si>
  <si>
    <t>Мост общего пользования</t>
  </si>
  <si>
    <t>с. Афанасово</t>
  </si>
  <si>
    <t>поселок Плодовоягод-ный</t>
  </si>
  <si>
    <t>с. Нечаево</t>
  </si>
  <si>
    <t>с. Сетное</t>
  </si>
  <si>
    <t>31:09:2206008:89</t>
  </si>
  <si>
    <t>31:09:2204001:75</t>
  </si>
  <si>
    <t>31:09:2209005:75</t>
  </si>
  <si>
    <t>31:09:2202002:87</t>
  </si>
  <si>
    <t>31:09:0000000:00:016791-00/001:1001/1</t>
  </si>
  <si>
    <t>Решение земского собрания № 198 от 30.12.2016 г.</t>
  </si>
  <si>
    <t>Административное здание 1 этаж</t>
  </si>
  <si>
    <t>31:09:2206001:398</t>
  </si>
  <si>
    <t>25.10.2018 г.</t>
  </si>
  <si>
    <t>Решение земского собрания  №15 от 25.10.2018 г.</t>
  </si>
  <si>
    <t>Административное здание 2 этаж</t>
  </si>
  <si>
    <t>31:09:0101001:682</t>
  </si>
  <si>
    <t>Здание котельной</t>
  </si>
  <si>
    <t>31:09:2206001:77</t>
  </si>
  <si>
    <t>Здание дома культуры</t>
  </si>
  <si>
    <t>с. Нечаево, ул. Центральная, 16</t>
  </si>
  <si>
    <t>31:09:2209001:141</t>
  </si>
  <si>
    <t>31:09:2202001:95</t>
  </si>
  <si>
    <t>с. Афанасово, ул. Центральная, 1</t>
  </si>
  <si>
    <t>с. Афанасово, ул. Центральна, 1</t>
  </si>
  <si>
    <t>с. Сетное,  ул. Центральная, 20</t>
  </si>
  <si>
    <t>Здание сельского клуба</t>
  </si>
  <si>
    <t>с. Терновое, ул. Центральная, 68А</t>
  </si>
  <si>
    <t>Автомобильная дорога</t>
  </si>
  <si>
    <t>Решение земского собрания № 42 от 27.12.2013 г.</t>
  </si>
  <si>
    <t>с. Терновое</t>
  </si>
  <si>
    <t>поселок Плодовоягодный</t>
  </si>
  <si>
    <t>Автомобильная дорога по селу</t>
  </si>
  <si>
    <t>Решение земского собрания № 41 от 27.12.2013 г.</t>
  </si>
  <si>
    <t>Решение земского собрания № 61 от 05.06.2014 г.</t>
  </si>
  <si>
    <t>х. Никольский</t>
  </si>
  <si>
    <t>Решение земского собрания № 59 от 05.06.2014 г.</t>
  </si>
  <si>
    <t>Жилой дом</t>
  </si>
  <si>
    <t>с. Нечаево,  ул. Понизовка, дом 25</t>
  </si>
  <si>
    <t>31:09:2209004:46</t>
  </si>
  <si>
    <t>26.03.2016 г.</t>
  </si>
  <si>
    <t>Решение земского собрания  №134 от 24.11.2015 г.</t>
  </si>
  <si>
    <t>31:09:2206008:78</t>
  </si>
  <si>
    <t>Договор постоянного пользования от 24.09.2013 г.</t>
  </si>
  <si>
    <t>31:09:2207002:52</t>
  </si>
  <si>
    <t>31:09:2209004:3</t>
  </si>
  <si>
    <t>31:09:2206004:27</t>
  </si>
  <si>
    <t>31:09:2205002:17</t>
  </si>
  <si>
    <t>с.  Сетное</t>
  </si>
  <si>
    <t>31:09:2202001:53</t>
  </si>
  <si>
    <t>31:09:2207001:66</t>
  </si>
  <si>
    <t>31:09:2206004:41</t>
  </si>
  <si>
    <t>Договор постоянного пользования от 18.12.2013 г.</t>
  </si>
  <si>
    <t>31:09:2209006:63</t>
  </si>
  <si>
    <t>31:09:2202003:97</t>
  </si>
  <si>
    <t>31:09:2208001:9</t>
  </si>
  <si>
    <t>Администрация Афанасовского сельского поселения муниципального района «Корочанский район» Белгородской области</t>
  </si>
  <si>
    <t>31:09:2209005:83</t>
  </si>
  <si>
    <t>28.02.2019 г.</t>
  </si>
  <si>
    <t>Распоряжение №11-р от 28.02.2019 г.</t>
  </si>
  <si>
    <t>31:09:2206005:51</t>
  </si>
  <si>
    <t>31:09:2202001:47</t>
  </si>
  <si>
    <t>31:09:2202002:70</t>
  </si>
  <si>
    <t>31:09:2206005:38</t>
  </si>
  <si>
    <t>31:09:2206004:26</t>
  </si>
  <si>
    <t>с. Ворошиловка</t>
  </si>
  <si>
    <t>Трактор МТЗ-82,1 Беларус</t>
  </si>
  <si>
    <t>Тракторный прицеп</t>
  </si>
  <si>
    <t>21.05.2015 г.</t>
  </si>
  <si>
    <t>Легковой автомобиль LADA Granta</t>
  </si>
  <si>
    <t>27.12.2016 г.</t>
  </si>
  <si>
    <t>Котел газовый ИШМА</t>
  </si>
  <si>
    <t>09.03.2011 г.</t>
  </si>
  <si>
    <t>Одежда сцены</t>
  </si>
  <si>
    <t>01.11.2011 г.</t>
  </si>
  <si>
    <t>Товарная накладная № 12 от 28.10.2011 г.</t>
  </si>
  <si>
    <t>Мотоблок АГРОС</t>
  </si>
  <si>
    <t>07.12.2010 г.</t>
  </si>
  <si>
    <t>Акт приема-передачи № 11 от 07.12.2010 г.</t>
  </si>
  <si>
    <t>Косилка ротационная КРН-2,1</t>
  </si>
  <si>
    <t>22.02.2013 г.</t>
  </si>
  <si>
    <t>Товарная накладная № 21 от 22.02.2013 г.</t>
  </si>
  <si>
    <t>Контейнеры для ТБО</t>
  </si>
  <si>
    <t>30.06.2016 г.</t>
  </si>
  <si>
    <t>Товарная накладная № 20 от 16.3.2016 г.</t>
  </si>
  <si>
    <t>Забор Терновского кладбища</t>
  </si>
  <si>
    <t>16.12.2013 г.</t>
  </si>
  <si>
    <t>Забор Афанасовского кладбища</t>
  </si>
  <si>
    <t>Забор Нечаевского кладбища</t>
  </si>
  <si>
    <t>Забор кладбища поселка Плодовоягодный</t>
  </si>
  <si>
    <t>Архитектурные формы парка с. Нечаево</t>
  </si>
  <si>
    <t>Арка металлическая «Парк Славы»</t>
  </si>
  <si>
    <t>Решение земского собрания № 30 от 17.07.2007 г.</t>
  </si>
  <si>
    <t>Земское собрание Афанасовского сельского поселения муниципального района «Корочанский район» Белгородской области</t>
  </si>
  <si>
    <t>Наружное освещение автодороги Шебекино-Короча (с. Терновое)</t>
  </si>
  <si>
    <t>02.09.2019 г.</t>
  </si>
  <si>
    <t>Погрузчик навесной Универсал 800R с ковшом</t>
  </si>
  <si>
    <t>16.05.2019 г.</t>
  </si>
  <si>
    <t>Договор безвозмездного пользования имуществом от 10.01.2019 г. действует с 01.01.2019 по 31.12.2023 г.</t>
  </si>
  <si>
    <t>Афанасовское сельское поселение</t>
  </si>
  <si>
    <t xml:space="preserve">Администрация Афанасовского сельского поселения </t>
  </si>
  <si>
    <r>
      <t xml:space="preserve">РЕЕСТР МУНИЦИПАЛЬНОГО ИМУЩЕСТВА </t>
    </r>
    <r>
      <rPr>
        <b/>
        <sz val="12"/>
        <rFont val="Times New Roman"/>
        <family val="1"/>
        <charset val="204"/>
      </rPr>
      <t xml:space="preserve"> АФАНАСОВСКОГО СЕЛЬСКОГО </t>
    </r>
  </si>
  <si>
    <t>Земельные участки общего пользования, занятые аллеями и скверами</t>
  </si>
  <si>
    <t>Для ведения личного подсобного хозяйства</t>
  </si>
  <si>
    <t>Для размещения кладбищ</t>
  </si>
  <si>
    <t>Общее пользование территории (Парк с. Нечаево)</t>
  </si>
  <si>
    <t xml:space="preserve">Для ведения личного подсобного хозяйства </t>
  </si>
  <si>
    <t>Для сельскохозяйственного производства</t>
  </si>
  <si>
    <t>Выявленный</t>
  </si>
  <si>
    <t>ПОСЕЛЕНИЯ МУНИЦИПАЛЬНОГО РАЙОНА "КОРОЧАНСКИЙ РАЙОН" БЕЛГОРОДСКОЙ ОБЛАСТИ</t>
  </si>
  <si>
    <t xml:space="preserve">Приложение № 1 </t>
  </si>
  <si>
    <t>к решению земского собрания Афанасовского сельского поселения</t>
  </si>
  <si>
    <t xml:space="preserve">                             к решению земского собрания Афанасовского сельского поселения</t>
  </si>
  <si>
    <t>Решение земского собрания        № 237 от 18.03.2013 г.</t>
  </si>
  <si>
    <t>Решение земского собрания                        № 237 от 18.03.2013 г.</t>
  </si>
  <si>
    <t>Решение земского собрания              № 237 от 18.03.2013 г.</t>
  </si>
  <si>
    <t>Решение земского собрания       № 216 от 21.11.2012 г.</t>
  </si>
  <si>
    <t>Решение земского собрания       № 62 от 03.07.2014 г.</t>
  </si>
  <si>
    <t>Решение земского собрания           №15 от 25.10.2018 г.</t>
  </si>
  <si>
    <t>31.10.2013 г.</t>
  </si>
  <si>
    <t>22.04.2013 г.</t>
  </si>
  <si>
    <t>03.07.2014 г.</t>
  </si>
  <si>
    <t>05.12.2016 г.</t>
  </si>
  <si>
    <t>Решение исполнительного комитета Белгородского областного Совета народных депутатов от 29.09.1983 г. №373</t>
  </si>
  <si>
    <t>Решение малого Совета Белгородского областного Совета народных депутатов от 28.11.1992 г. №135</t>
  </si>
  <si>
    <t>27.12.2013 г.</t>
  </si>
  <si>
    <t>05.06.2014 г.</t>
  </si>
  <si>
    <t xml:space="preserve">Дата возникно-вения и прекращения права </t>
  </si>
  <si>
    <t>Реквизиты документов-оснований (прекращения) права муниципаль-ной собствен-ности</t>
  </si>
  <si>
    <t>Сведения об огра-ничениях (обременениях) с указанием основания и даты их возникно-вения и прераще-ния</t>
  </si>
  <si>
    <t>Земли населен-ных пунктов</t>
  </si>
  <si>
    <t>№122-ФЗ от 21.07.1997 г. «О государст-венной регист-рации прав на недвижимое имущество и сделок с ним»</t>
  </si>
  <si>
    <t>06.08.2012 г.</t>
  </si>
  <si>
    <t>25.11.2015 г.</t>
  </si>
  <si>
    <t>30.06.2015 г.</t>
  </si>
  <si>
    <t>02.02.2017 г.</t>
  </si>
  <si>
    <t>31.08.2017 г.</t>
  </si>
  <si>
    <t>05.07.2017 г.</t>
  </si>
  <si>
    <t>10.01.2014 г.</t>
  </si>
  <si>
    <t>Земли сельскохо-зяйствен-ного назна-чения</t>
  </si>
  <si>
    <t>Дата  возникновения и прекращения права муници-пальной собст-венности</t>
  </si>
  <si>
    <t>Акт приема-передачи №9             от 05.03.2013 г.</t>
  </si>
  <si>
    <t>Акт приема-передачи №2                от 21.05.2015 г.</t>
  </si>
  <si>
    <t>Товарная накладная № АВ00001013                          от 27.12.20116 г.</t>
  </si>
  <si>
    <t>05.03.2013 г.</t>
  </si>
  <si>
    <t>Товарная накладная № 11 от 09.03.2011 г.</t>
  </si>
  <si>
    <t>Акт приема-передачи № 42       от 27.12.2013 г.</t>
  </si>
  <si>
    <t>15.12.2016 г.</t>
  </si>
  <si>
    <t>25.12.2017 г.</t>
  </si>
  <si>
    <t>18.09.2017 г.</t>
  </si>
  <si>
    <t>Акт приема-передачи № 42           от 27.12.2013 г.</t>
  </si>
  <si>
    <t>Акт приема-передачи № 42             от 27.12.2013 г.</t>
  </si>
  <si>
    <t>Акт приема-передачи № 198                   от 30.12.2016 г</t>
  </si>
  <si>
    <t>Акт приема-передачи №78              от 25.12.2017 г.</t>
  </si>
  <si>
    <t>Акт приема-передачи № 63                     от 18.09.2017 г.</t>
  </si>
  <si>
    <t>Акт приема-передачи                   от 02.09.2019 г.</t>
  </si>
  <si>
    <t>Накладная № 9           от 16.05.2019 г.</t>
  </si>
  <si>
    <t>309236 Белгородская область, Корочанский район, село Афанасово, ул. Центральная, 1</t>
  </si>
  <si>
    <t>31:09:2205001:55</t>
  </si>
  <si>
    <t xml:space="preserve">Земельный участок </t>
  </si>
  <si>
    <t>31:09:2206007:8</t>
  </si>
  <si>
    <t>Земли населенных пунктов</t>
  </si>
  <si>
    <t xml:space="preserve">с. Афанасово </t>
  </si>
  <si>
    <t>с.Терновое, с.Нечаево,    с. Сетное</t>
  </si>
  <si>
    <t>Косилка роторная КРН-2, 1Б</t>
  </si>
  <si>
    <t>Товарная накладная №BLG/2020/487 от 27.04.2020 г.</t>
  </si>
  <si>
    <t xml:space="preserve">Афанасовское сельское поселение </t>
  </si>
  <si>
    <t>Иное движимое имущество</t>
  </si>
  <si>
    <t>27.04.2020 г.</t>
  </si>
  <si>
    <t>31:09:2209005:27</t>
  </si>
  <si>
    <t>Постановление главы местного самоуправления Корочанского района Белгородской области №18 от 20.07.1992 г.</t>
  </si>
  <si>
    <t>Для общего пользования (уличная сеть) (под зданием Сетнянского дома культуры)</t>
  </si>
  <si>
    <t>31:09:2202002:27</t>
  </si>
  <si>
    <t>Постановление главы местного самоуправления Корочанского района Белгородской области №12 от 19.01.1992 г.</t>
  </si>
  <si>
    <t>01.01.2000г.</t>
  </si>
  <si>
    <t>Для размещения объектов культуры (под зданием Терновского клуба)</t>
  </si>
  <si>
    <t>31:09:2207003:27</t>
  </si>
  <si>
    <t>Постановление главы местного самоуправления Корочанского района Белгородской области №19 от 20.01.2006 г.</t>
  </si>
  <si>
    <t>Для общего пользования (уличная сеть) (под административным зданием)</t>
  </si>
  <si>
    <t>Для размещения объектов культуры (под зданием Нечаевского дома культуры)</t>
  </si>
  <si>
    <t>31:09:2206008:9</t>
  </si>
  <si>
    <t>16.12.2020г.</t>
  </si>
  <si>
    <t>Распоряжение №63-р от 16.12.2020г.</t>
  </si>
  <si>
    <t>31:09:2207001:65</t>
  </si>
  <si>
    <t>31:09:2206006:66</t>
  </si>
  <si>
    <t>31:09:0000000:161</t>
  </si>
  <si>
    <t>Сведения об ограниче-ниях (обременениях) с указанием основания и даты их возникно-вения и прераще-ния</t>
  </si>
  <si>
    <t>Архитектурные сооружения родника «Сажалка»</t>
  </si>
  <si>
    <t>Реквизиты документа -  основания  создания юридического лица (участия муни-ципального образования в создании (уставном капитале) юридического лица)</t>
  </si>
  <si>
    <t>31:09:2206006:15</t>
  </si>
  <si>
    <t>12.11.2021г.</t>
  </si>
  <si>
    <t>Распоряжение №58-р от 12.11.2021г.</t>
  </si>
  <si>
    <t>Балансовая стоимость (руб.коп.)</t>
  </si>
  <si>
    <t>Амортиза-ция/износ (руб.коп.)</t>
  </si>
  <si>
    <t>Кадастровая стоимость (руб.коп.)</t>
  </si>
  <si>
    <t>Балансовая стомость (руб.коп.)</t>
  </si>
  <si>
    <t>Амортизация/ износ (руб.коп.)</t>
  </si>
  <si>
    <t xml:space="preserve">Рахбрасыватель песка тракторный </t>
  </si>
  <si>
    <t>27.09.2021 г.</t>
  </si>
  <si>
    <t>Товарная накладная №ИС/2021/СА-1044 от 27.09.2021 г.</t>
  </si>
  <si>
    <t xml:space="preserve">Размер уставного фонда (для муниципаль-ных унитар-ных пред-приятий) руб.коп. </t>
  </si>
  <si>
    <t xml:space="preserve">Балансовая стоимость основных средств (фондов) руб.коп.  </t>
  </si>
  <si>
    <t xml:space="preserve">Остаточная стоимость основных средств (фондов) руб.коп. </t>
  </si>
  <si>
    <t>Форма №4 к реестру для поселений</t>
  </si>
  <si>
    <t>Форма 5</t>
  </si>
  <si>
    <t>СВОДНЫЙ РЕЕСТР МУНИЦИПАЛЬНОГО ИМУЩЕСТВА (акций, долей хозяйственных обществ),</t>
  </si>
  <si>
    <r>
      <t>являющегося собственностью (</t>
    </r>
    <r>
      <rPr>
        <b/>
        <i/>
        <sz val="14"/>
        <rFont val="Times New Roman"/>
        <family val="1"/>
        <charset val="204"/>
      </rPr>
      <t>наименование поселения</t>
    </r>
    <r>
      <rPr>
        <b/>
        <sz val="14"/>
        <rFont val="Times New Roman"/>
        <family val="1"/>
        <charset val="204"/>
      </rPr>
      <t xml:space="preserve">) </t>
    </r>
    <r>
      <rPr>
        <b/>
        <i/>
        <sz val="14"/>
        <rFont val="Times New Roman"/>
        <family val="1"/>
        <charset val="204"/>
      </rPr>
      <t>Корочанского района</t>
    </r>
  </si>
  <si>
    <t xml:space="preserve">Наименование муниципального образования </t>
  </si>
  <si>
    <t>Количество юридических лиц, шт.</t>
  </si>
  <si>
    <t>Балансовая стоимость имущества</t>
  </si>
  <si>
    <t>Остаточная стоимость имущества</t>
  </si>
  <si>
    <t>(руб.)</t>
  </si>
  <si>
    <t>количество</t>
  </si>
  <si>
    <t>общая площадь кв.м</t>
  </si>
  <si>
    <t>Всего:</t>
  </si>
  <si>
    <t xml:space="preserve">в том числе казна: </t>
  </si>
  <si>
    <t>пред-прия-тия</t>
  </si>
  <si>
    <t>учреждения</t>
  </si>
  <si>
    <t xml:space="preserve">хозяйст-венные общест-ва с долей муниц. собств. </t>
  </si>
  <si>
    <t>в т.ч.                                    жилой фонд</t>
  </si>
  <si>
    <t>в т.ч. недвижимое</t>
  </si>
  <si>
    <t>движимое</t>
  </si>
  <si>
    <t>Администрация Афанасовского сельского поселения</t>
  </si>
  <si>
    <t>С. Сетное</t>
  </si>
  <si>
    <t>31:09:2202002:56</t>
  </si>
  <si>
    <t>С. Терновое</t>
  </si>
  <si>
    <t>31:09:2205001:12</t>
  </si>
  <si>
    <t>С. Афанасово</t>
  </si>
  <si>
    <t>31:09:2206009:7</t>
  </si>
  <si>
    <t xml:space="preserve">Снегоочиститель МУП-351-01 ГР-01 (на базе трактора БЕЛАРУС 82.1) </t>
  </si>
  <si>
    <t>16.09.2022 г.</t>
  </si>
  <si>
    <t>Постановление администрации Корочанского района №705 от 16.09.2022г</t>
  </si>
  <si>
    <t>2.3. Иное движимое имущество стоимостью 100 000 руб. до 200 000руб.</t>
  </si>
  <si>
    <t>2.4.  Иное движимое имущество</t>
  </si>
  <si>
    <t>2.1.Транспортные средства</t>
  </si>
  <si>
    <t>2.2. Имущество стоимостью 200 000 руб и выше (особо ценное)</t>
  </si>
  <si>
    <t>по состоянию на 1 января 2024 года</t>
  </si>
  <si>
    <t>Общее пользование территории</t>
  </si>
  <si>
    <t>с.Сетное</t>
  </si>
  <si>
    <t>31:09:0000000:1604</t>
  </si>
  <si>
    <t>24.03.2022г.</t>
  </si>
  <si>
    <t>19.06.2023г.</t>
  </si>
  <si>
    <t>Распоряжение №21-ро от 19.06.2023г.</t>
  </si>
  <si>
    <t>31:09:0000000:1630</t>
  </si>
  <si>
    <t>31:09:2205001:417</t>
  </si>
  <si>
    <t>31:09:2206002:158</t>
  </si>
  <si>
    <t>31:09:2205002:148</t>
  </si>
  <si>
    <t>31:09:0000000:1608</t>
  </si>
  <si>
    <t>с.Терновое</t>
  </si>
  <si>
    <t>31:09:2207001:203</t>
  </si>
  <si>
    <t>31:09:2201001:166</t>
  </si>
  <si>
    <t>31:09:2201001:14</t>
  </si>
  <si>
    <t>27.10.2023г.</t>
  </si>
  <si>
    <t>Распоряжение №52-ро от 27.10.2023г.</t>
  </si>
  <si>
    <t>Косилка ротационна навесная КРН-2,1Б</t>
  </si>
  <si>
    <t>18.04.2023 г.</t>
  </si>
  <si>
    <t>Товарная накладная №К000025606 от 18.04.2023 г.</t>
  </si>
  <si>
    <t>Дет.игр.площадка с.Сетное</t>
  </si>
  <si>
    <t>15.08.2023 г.</t>
  </si>
  <si>
    <t>Товарная накладная №24 от 15.08.2023 г.</t>
  </si>
  <si>
    <t>по состоянию на 01.01.2024 года</t>
  </si>
  <si>
    <t xml:space="preserve">от  16 февраля 2024 года № 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</si>
</sst>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р_."/>
    <numFmt numFmtId="165" formatCode="0.0"/>
    <numFmt numFmtId="166" formatCode="000000"/>
    <numFmt numFmtId="167" formatCode="#,##0\ _₽"/>
    <numFmt numFmtId="168" formatCode="#,##0.0"/>
  </numFmts>
  <fonts count="4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Calibri"/>
      <family val="2"/>
      <scheme val="minor"/>
    </font>
    <font>
      <b/>
      <i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scheme val="minor"/>
    </font>
    <font>
      <sz val="12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4" fillId="0" borderId="3" xfId="0" applyFont="1" applyFill="1" applyBorder="1"/>
    <xf numFmtId="164" fontId="4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8" fillId="0" borderId="0" xfId="0" applyFont="1" applyFill="1"/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164" fontId="8" fillId="0" borderId="0" xfId="0" applyNumberFormat="1" applyFont="1" applyFill="1"/>
    <xf numFmtId="0" fontId="7" fillId="0" borderId="3" xfId="0" applyFont="1" applyFill="1" applyBorder="1"/>
    <xf numFmtId="164" fontId="8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3" xfId="0" applyFont="1" applyFill="1" applyBorder="1"/>
    <xf numFmtId="0" fontId="13" fillId="0" borderId="0" xfId="0" applyFont="1" applyFill="1"/>
    <xf numFmtId="166" fontId="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/>
    <xf numFmtId="0" fontId="13" fillId="0" borderId="10" xfId="0" applyFont="1" applyFill="1" applyBorder="1"/>
    <xf numFmtId="0" fontId="13" fillId="0" borderId="16" xfId="0" applyFont="1" applyFill="1" applyBorder="1"/>
    <xf numFmtId="0" fontId="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/>
    <xf numFmtId="0" fontId="9" fillId="0" borderId="0" xfId="0" applyFont="1" applyFill="1" applyAlignment="1">
      <alignment vertical="center" wrapText="1"/>
    </xf>
    <xf numFmtId="4" fontId="18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/>
    <xf numFmtId="0" fontId="9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/>
    <xf numFmtId="164" fontId="9" fillId="0" borderId="0" xfId="0" applyNumberFormat="1" applyFont="1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vertical="center"/>
    </xf>
    <xf numFmtId="49" fontId="13" fillId="0" borderId="4" xfId="0" applyNumberFormat="1" applyFont="1" applyFill="1" applyBorder="1" applyAlignment="1">
      <alignment horizontal="center"/>
    </xf>
    <xf numFmtId="2" fontId="9" fillId="0" borderId="0" xfId="0" applyNumberFormat="1" applyFont="1" applyFill="1"/>
    <xf numFmtId="164" fontId="15" fillId="0" borderId="0" xfId="0" applyNumberFormat="1" applyFont="1" applyFill="1"/>
    <xf numFmtId="0" fontId="20" fillId="0" borderId="0" xfId="0" applyFont="1" applyFill="1"/>
    <xf numFmtId="3" fontId="17" fillId="0" borderId="0" xfId="0" applyNumberFormat="1" applyFont="1" applyFill="1" applyBorder="1" applyAlignment="1">
      <alignment horizontal="center" vertical="center"/>
    </xf>
    <xf numFmtId="0" fontId="20" fillId="0" borderId="0" xfId="0" applyFont="1"/>
    <xf numFmtId="2" fontId="4" fillId="0" borderId="0" xfId="0" applyNumberFormat="1" applyFont="1" applyFill="1"/>
    <xf numFmtId="0" fontId="2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2" fontId="9" fillId="0" borderId="0" xfId="0" applyNumberFormat="1" applyFont="1" applyFill="1" applyAlignment="1">
      <alignment horizontal="center" vertical="top"/>
    </xf>
    <xf numFmtId="0" fontId="19" fillId="0" borderId="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19" fillId="0" borderId="3" xfId="0" applyFont="1" applyFill="1" applyBorder="1"/>
    <xf numFmtId="0" fontId="16" fillId="0" borderId="3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164" fontId="15" fillId="0" borderId="0" xfId="0" applyNumberFormat="1" applyFont="1" applyFill="1" applyAlignment="1">
      <alignment horizontal="right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21" fillId="0" borderId="4" xfId="0" applyFont="1" applyFill="1" applyBorder="1" applyAlignment="1">
      <alignment vertical="center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23" fillId="0" borderId="2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2" fontId="9" fillId="0" borderId="0" xfId="0" applyNumberFormat="1" applyFont="1" applyFill="1" applyAlignment="1">
      <alignment horizontal="center" vertical="center"/>
    </xf>
    <xf numFmtId="2" fontId="24" fillId="0" borderId="0" xfId="0" applyNumberFormat="1" applyFont="1" applyFill="1"/>
    <xf numFmtId="0" fontId="25" fillId="0" borderId="0" xfId="0" applyFont="1" applyFill="1"/>
    <xf numFmtId="2" fontId="26" fillId="0" borderId="0" xfId="0" applyNumberFormat="1" applyFont="1" applyFill="1"/>
    <xf numFmtId="0" fontId="12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28" fillId="0" borderId="0" xfId="0" applyFont="1" applyFill="1" applyAlignment="1">
      <alignment horizontal="center" vertical="top"/>
    </xf>
    <xf numFmtId="0" fontId="27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/>
    <xf numFmtId="165" fontId="16" fillId="0" borderId="3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/>
    <xf numFmtId="0" fontId="16" fillId="0" borderId="12" xfId="0" applyFont="1" applyFill="1" applyBorder="1" applyAlignment="1"/>
    <xf numFmtId="0" fontId="16" fillId="0" borderId="3" xfId="0" applyFont="1" applyFill="1" applyBorder="1"/>
    <xf numFmtId="167" fontId="16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/>
    <xf numFmtId="14" fontId="12" fillId="0" borderId="4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top" wrapText="1"/>
    </xf>
    <xf numFmtId="0" fontId="12" fillId="0" borderId="4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0" fontId="31" fillId="0" borderId="4" xfId="0" applyFont="1" applyFill="1" applyBorder="1"/>
    <xf numFmtId="0" fontId="32" fillId="0" borderId="4" xfId="0" applyFont="1" applyFill="1" applyBorder="1"/>
    <xf numFmtId="0" fontId="31" fillId="0" borderId="4" xfId="0" applyFont="1" applyFill="1" applyBorder="1" applyAlignment="1">
      <alignment horizontal="center" vertical="top"/>
    </xf>
    <xf numFmtId="0" fontId="31" fillId="0" borderId="4" xfId="0" applyFont="1" applyFill="1" applyBorder="1" applyAlignment="1">
      <alignment horizontal="center" vertical="center" wrapText="1"/>
    </xf>
    <xf numFmtId="0" fontId="31" fillId="0" borderId="3" xfId="0" applyFont="1" applyFill="1" applyBorder="1"/>
    <xf numFmtId="0" fontId="16" fillId="0" borderId="4" xfId="0" applyFont="1" applyFill="1" applyBorder="1"/>
    <xf numFmtId="0" fontId="12" fillId="0" borderId="4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top"/>
    </xf>
    <xf numFmtId="0" fontId="33" fillId="0" borderId="3" xfId="0" applyFont="1" applyFill="1" applyBorder="1"/>
    <xf numFmtId="0" fontId="12" fillId="0" borderId="3" xfId="0" applyFont="1" applyFill="1" applyBorder="1" applyAlignment="1"/>
    <xf numFmtId="0" fontId="12" fillId="0" borderId="18" xfId="0" applyFont="1" applyFill="1" applyBorder="1" applyAlignment="1"/>
    <xf numFmtId="2" fontId="4" fillId="0" borderId="0" xfId="0" applyNumberFormat="1" applyFont="1" applyFill="1" applyAlignment="1">
      <alignment wrapText="1" shrinkToFit="1"/>
    </xf>
    <xf numFmtId="0" fontId="13" fillId="0" borderId="3" xfId="0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vertical="top" wrapText="1"/>
    </xf>
    <xf numFmtId="0" fontId="13" fillId="0" borderId="4" xfId="0" applyFont="1" applyFill="1" applyBorder="1" applyAlignment="1">
      <alignment horizontal="center" vertical="center"/>
    </xf>
    <xf numFmtId="0" fontId="13" fillId="0" borderId="21" xfId="0" applyFont="1" applyBorder="1" applyAlignment="1">
      <alignment vertical="top" wrapText="1"/>
    </xf>
    <xf numFmtId="0" fontId="13" fillId="0" borderId="22" xfId="0" applyFont="1" applyBorder="1" applyAlignment="1">
      <alignment vertical="top" wrapText="1"/>
    </xf>
    <xf numFmtId="1" fontId="13" fillId="0" borderId="21" xfId="0" applyNumberFormat="1" applyFont="1" applyBorder="1" applyAlignment="1">
      <alignment vertical="top" wrapText="1"/>
    </xf>
    <xf numFmtId="0" fontId="13" fillId="0" borderId="22" xfId="0" applyFont="1" applyBorder="1" applyAlignment="1">
      <alignment horizontal="center"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164" fontId="12" fillId="0" borderId="12" xfId="0" applyNumberFormat="1" applyFont="1" applyFill="1" applyBorder="1"/>
    <xf numFmtId="164" fontId="6" fillId="0" borderId="12" xfId="0" applyNumberFormat="1" applyFont="1" applyFill="1" applyBorder="1"/>
    <xf numFmtId="0" fontId="12" fillId="0" borderId="4" xfId="0" applyFont="1" applyFill="1" applyBorder="1" applyAlignment="1">
      <alignment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/>
    <xf numFmtId="0" fontId="11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vertical="center" wrapText="1"/>
    </xf>
    <xf numFmtId="14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vertical="center"/>
    </xf>
    <xf numFmtId="2" fontId="21" fillId="0" borderId="4" xfId="0" applyNumberFormat="1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Fill="1" applyBorder="1" applyAlignment="1">
      <alignment horizontal="center" vertical="top" wrapText="1"/>
    </xf>
    <xf numFmtId="2" fontId="12" fillId="0" borderId="4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top" wrapText="1"/>
    </xf>
    <xf numFmtId="0" fontId="6" fillId="0" borderId="0" xfId="0" applyFont="1"/>
    <xf numFmtId="0" fontId="28" fillId="0" borderId="0" xfId="0" applyFont="1" applyAlignment="1">
      <alignment horizontal="center" vertical="top" wrapText="1"/>
    </xf>
    <xf numFmtId="0" fontId="35" fillId="0" borderId="3" xfId="0" applyFont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3" fontId="36" fillId="0" borderId="3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35" fillId="0" borderId="3" xfId="0" applyFont="1" applyBorder="1" applyAlignment="1">
      <alignment vertical="top" wrapText="1"/>
    </xf>
    <xf numFmtId="3" fontId="37" fillId="0" borderId="3" xfId="0" applyNumberFormat="1" applyFont="1" applyBorder="1" applyAlignment="1">
      <alignment horizontal="center" vertical="top" wrapText="1"/>
    </xf>
    <xf numFmtId="3" fontId="38" fillId="0" borderId="3" xfId="0" applyNumberFormat="1" applyFont="1" applyFill="1" applyBorder="1" applyAlignment="1">
      <alignment horizontal="center" vertical="top" wrapText="1"/>
    </xf>
    <xf numFmtId="3" fontId="38" fillId="0" borderId="3" xfId="0" applyNumberFormat="1" applyFont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3" fontId="6" fillId="0" borderId="0" xfId="0" applyNumberFormat="1" applyFont="1" applyFill="1" applyAlignment="1">
      <alignment horizontal="center" vertical="top" wrapText="1"/>
    </xf>
    <xf numFmtId="3" fontId="6" fillId="0" borderId="0" xfId="0" applyNumberFormat="1" applyFont="1" applyFill="1" applyAlignment="1">
      <alignment horizontal="center"/>
    </xf>
    <xf numFmtId="3" fontId="39" fillId="0" borderId="0" xfId="0" applyNumberFormat="1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0" fillId="0" borderId="0" xfId="0" applyFont="1"/>
    <xf numFmtId="3" fontId="39" fillId="0" borderId="0" xfId="0" applyNumberFormat="1" applyFont="1"/>
    <xf numFmtId="168" fontId="36" fillId="0" borderId="0" xfId="0" applyNumberFormat="1" applyFont="1"/>
    <xf numFmtId="165" fontId="3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3" fontId="6" fillId="0" borderId="0" xfId="0" applyNumberFormat="1" applyFont="1"/>
    <xf numFmtId="0" fontId="0" fillId="0" borderId="0" xfId="0" applyFont="1" applyFill="1"/>
    <xf numFmtId="168" fontId="36" fillId="0" borderId="0" xfId="0" applyNumberFormat="1" applyFont="1" applyFill="1"/>
    <xf numFmtId="0" fontId="6" fillId="0" borderId="0" xfId="0" applyFont="1" applyFill="1"/>
    <xf numFmtId="2" fontId="8" fillId="0" borderId="0" xfId="0" applyNumberFormat="1" applyFont="1" applyFill="1"/>
    <xf numFmtId="2" fontId="40" fillId="0" borderId="0" xfId="0" applyNumberFormat="1" applyFont="1" applyFill="1"/>
    <xf numFmtId="0" fontId="40" fillId="0" borderId="0" xfId="0" applyFont="1" applyFill="1"/>
    <xf numFmtId="2" fontId="36" fillId="0" borderId="3" xfId="0" applyNumberFormat="1" applyFont="1" applyFill="1" applyBorder="1" applyAlignment="1">
      <alignment horizontal="center" vertical="top" wrapText="1"/>
    </xf>
    <xf numFmtId="2" fontId="36" fillId="0" borderId="3" xfId="0" applyNumberFormat="1" applyFont="1" applyFill="1" applyBorder="1" applyAlignment="1">
      <alignment vertical="top" wrapText="1"/>
    </xf>
    <xf numFmtId="0" fontId="36" fillId="0" borderId="3" xfId="0" applyNumberFormat="1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top" wrapText="1"/>
    </xf>
    <xf numFmtId="0" fontId="42" fillId="0" borderId="0" xfId="0" applyFont="1" applyFill="1" applyBorder="1" applyAlignment="1">
      <alignment horizontal="center" vertical="top" wrapText="1"/>
    </xf>
    <xf numFmtId="2" fontId="42" fillId="0" borderId="0" xfId="0" applyNumberFormat="1" applyFont="1" applyFill="1" applyBorder="1" applyAlignment="1">
      <alignment horizontal="center" vertical="top" wrapText="1"/>
    </xf>
    <xf numFmtId="14" fontId="42" fillId="0" borderId="0" xfId="0" applyNumberFormat="1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vertical="top" wrapText="1"/>
    </xf>
    <xf numFmtId="2" fontId="12" fillId="0" borderId="4" xfId="0" applyNumberFormat="1" applyFont="1" applyFill="1" applyBorder="1" applyAlignment="1">
      <alignment horizontal="center" vertical="top" wrapText="1"/>
    </xf>
    <xf numFmtId="0" fontId="12" fillId="0" borderId="3" xfId="0" applyNumberFormat="1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/>
    </xf>
    <xf numFmtId="14" fontId="12" fillId="0" borderId="3" xfId="0" applyNumberFormat="1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center" vertical="top" wrapText="1"/>
    </xf>
    <xf numFmtId="0" fontId="16" fillId="0" borderId="19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right" vertical="top" wrapText="1"/>
    </xf>
    <xf numFmtId="4" fontId="31" fillId="0" borderId="12" xfId="0" applyNumberFormat="1" applyFont="1" applyFill="1" applyBorder="1"/>
    <xf numFmtId="0" fontId="12" fillId="0" borderId="3" xfId="0" applyFont="1" applyFill="1" applyBorder="1" applyAlignment="1">
      <alignment horizontal="right" vertical="top" wrapText="1"/>
    </xf>
    <xf numFmtId="0" fontId="4" fillId="0" borderId="12" xfId="0" applyFont="1" applyFill="1" applyBorder="1"/>
    <xf numFmtId="2" fontId="43" fillId="0" borderId="0" xfId="0" applyNumberFormat="1" applyFont="1" applyFill="1"/>
    <xf numFmtId="0" fontId="16" fillId="0" borderId="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top" wrapText="1"/>
    </xf>
    <xf numFmtId="164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2" fontId="16" fillId="0" borderId="4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top" wrapText="1"/>
    </xf>
    <xf numFmtId="0" fontId="16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28" fillId="0" borderId="0" xfId="0" applyFont="1" applyAlignment="1">
      <alignment horizontal="center" vertical="top" wrapText="1"/>
    </xf>
    <xf numFmtId="0" fontId="35" fillId="0" borderId="3" xfId="0" applyFont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opLeftCell="A55" zoomScale="90" zoomScaleNormal="90" zoomScalePageLayoutView="110" workbookViewId="0">
      <selection activeCell="H4" sqref="H4"/>
    </sheetView>
  </sheetViews>
  <sheetFormatPr defaultColWidth="9.140625" defaultRowHeight="15" x14ac:dyDescent="0.25"/>
  <cols>
    <col min="1" max="1" width="7.28515625" style="27" customWidth="1"/>
    <col min="2" max="2" width="13.85546875" style="27" customWidth="1"/>
    <col min="3" max="3" width="14" style="27" customWidth="1"/>
    <col min="4" max="4" width="9.7109375" style="27" customWidth="1"/>
    <col min="5" max="5" width="12.42578125" style="60" customWidth="1"/>
    <col min="6" max="6" width="16" style="60" customWidth="1"/>
    <col min="7" max="7" width="11.7109375" style="27" customWidth="1"/>
    <col min="8" max="8" width="14.5703125" style="27" customWidth="1"/>
    <col min="9" max="9" width="15.28515625" style="27" customWidth="1"/>
    <col min="10" max="10" width="17.42578125" style="81" customWidth="1"/>
    <col min="11" max="11" width="15.5703125" style="27" customWidth="1"/>
    <col min="12" max="12" width="18.5703125" style="27" customWidth="1"/>
    <col min="13" max="13" width="16" style="27" customWidth="1"/>
    <col min="14" max="14" width="15.28515625" style="27" customWidth="1"/>
    <col min="15" max="15" width="15.140625" style="27" customWidth="1"/>
    <col min="16" max="16" width="19" style="27" customWidth="1"/>
    <col min="17" max="17" width="13.5703125" style="27" customWidth="1"/>
    <col min="18" max="16384" width="9.140625" style="27"/>
  </cols>
  <sheetData>
    <row r="1" spans="1:15" ht="18.75" x14ac:dyDescent="0.3">
      <c r="G1" s="115"/>
      <c r="H1" s="115"/>
      <c r="I1" s="116"/>
      <c r="J1" s="117" t="s">
        <v>173</v>
      </c>
      <c r="K1" s="116"/>
      <c r="L1" s="116"/>
    </row>
    <row r="2" spans="1:15" ht="18.75" x14ac:dyDescent="0.3">
      <c r="F2" s="114" t="s">
        <v>175</v>
      </c>
      <c r="G2" s="251" t="s">
        <v>174</v>
      </c>
      <c r="H2" s="252"/>
      <c r="I2" s="252"/>
      <c r="J2" s="252"/>
      <c r="K2" s="252"/>
      <c r="L2" s="253"/>
    </row>
    <row r="3" spans="1:15" ht="18.75" x14ac:dyDescent="0.3">
      <c r="G3" s="115"/>
      <c r="H3" s="118"/>
      <c r="I3" s="119"/>
      <c r="J3" s="120" t="s">
        <v>35</v>
      </c>
      <c r="K3" s="119"/>
      <c r="L3" s="119"/>
    </row>
    <row r="4" spans="1:15" ht="18.75" x14ac:dyDescent="0.3">
      <c r="G4" s="115"/>
      <c r="H4" s="115"/>
      <c r="I4" s="116" t="s">
        <v>324</v>
      </c>
      <c r="J4" s="117"/>
      <c r="K4" s="116"/>
      <c r="L4" s="116"/>
    </row>
    <row r="6" spans="1:15" ht="15.75" x14ac:dyDescent="0.25">
      <c r="F6" s="61" t="s">
        <v>164</v>
      </c>
      <c r="K6" s="112"/>
    </row>
    <row r="7" spans="1:15" ht="15.75" x14ac:dyDescent="0.25">
      <c r="F7" s="61" t="s">
        <v>172</v>
      </c>
    </row>
    <row r="8" spans="1:15" ht="15.75" x14ac:dyDescent="0.25">
      <c r="F8" s="61" t="s">
        <v>299</v>
      </c>
    </row>
    <row r="9" spans="1:15" ht="15.75" x14ac:dyDescent="0.25">
      <c r="F9" s="61"/>
    </row>
    <row r="10" spans="1:15" ht="15.75" x14ac:dyDescent="0.25">
      <c r="F10" s="61" t="s">
        <v>5</v>
      </c>
    </row>
    <row r="11" spans="1:15" ht="15.75" x14ac:dyDescent="0.25">
      <c r="F11" s="61" t="s">
        <v>6</v>
      </c>
    </row>
    <row r="14" spans="1:15" ht="190.5" customHeight="1" x14ac:dyDescent="0.25">
      <c r="A14" s="41" t="s">
        <v>42</v>
      </c>
      <c r="B14" s="41" t="s">
        <v>53</v>
      </c>
      <c r="C14" s="41" t="s">
        <v>1</v>
      </c>
      <c r="D14" s="41" t="s">
        <v>4</v>
      </c>
      <c r="E14" s="41" t="s">
        <v>37</v>
      </c>
      <c r="F14" s="41" t="s">
        <v>255</v>
      </c>
      <c r="G14" s="41" t="s">
        <v>256</v>
      </c>
      <c r="H14" s="41" t="s">
        <v>257</v>
      </c>
      <c r="I14" s="41" t="s">
        <v>38</v>
      </c>
      <c r="J14" s="132" t="s">
        <v>191</v>
      </c>
      <c r="K14" s="41" t="s">
        <v>7</v>
      </c>
      <c r="L14" s="41" t="s">
        <v>249</v>
      </c>
      <c r="N14" s="74"/>
      <c r="O14" s="74"/>
    </row>
    <row r="15" spans="1:15" ht="15" customHeight="1" x14ac:dyDescent="0.25">
      <c r="A15" s="26">
        <v>1</v>
      </c>
      <c r="B15" s="26">
        <v>2</v>
      </c>
      <c r="C15" s="26">
        <v>3</v>
      </c>
      <c r="D15" s="26">
        <v>4</v>
      </c>
      <c r="E15" s="26">
        <v>5</v>
      </c>
      <c r="F15" s="26">
        <v>6</v>
      </c>
      <c r="G15" s="26">
        <v>7</v>
      </c>
      <c r="H15" s="26">
        <v>8</v>
      </c>
      <c r="I15" s="26">
        <v>9</v>
      </c>
      <c r="J15" s="82">
        <v>10</v>
      </c>
      <c r="K15" s="26">
        <v>11</v>
      </c>
      <c r="L15" s="26">
        <v>12</v>
      </c>
    </row>
    <row r="16" spans="1:15" s="62" customFormat="1" ht="21" customHeight="1" x14ac:dyDescent="0.2">
      <c r="A16" s="255" t="s">
        <v>39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6" s="62" customFormat="1" ht="128.25" customHeight="1" x14ac:dyDescent="0.2">
      <c r="A17" s="227">
        <v>1</v>
      </c>
      <c r="B17" s="164" t="s">
        <v>60</v>
      </c>
      <c r="C17" s="164" t="s">
        <v>64</v>
      </c>
      <c r="D17" s="164" t="s">
        <v>68</v>
      </c>
      <c r="E17" s="132">
        <v>44</v>
      </c>
      <c r="F17" s="182">
        <v>1</v>
      </c>
      <c r="G17" s="182">
        <v>1</v>
      </c>
      <c r="H17" s="182">
        <v>1</v>
      </c>
      <c r="I17" s="228" t="s">
        <v>182</v>
      </c>
      <c r="J17" s="164" t="s">
        <v>176</v>
      </c>
      <c r="K17" s="164" t="s">
        <v>162</v>
      </c>
      <c r="L17" s="164" t="s">
        <v>187</v>
      </c>
      <c r="M17" s="113"/>
      <c r="N17" s="79"/>
      <c r="O17" s="79"/>
      <c r="P17" s="79"/>
    </row>
    <row r="18" spans="1:16" s="62" customFormat="1" ht="143.25" customHeight="1" x14ac:dyDescent="0.2">
      <c r="A18" s="227">
        <v>2</v>
      </c>
      <c r="B18" s="164" t="s">
        <v>60</v>
      </c>
      <c r="C18" s="164" t="s">
        <v>65</v>
      </c>
      <c r="D18" s="164" t="s">
        <v>69</v>
      </c>
      <c r="E18" s="132">
        <v>2</v>
      </c>
      <c r="F18" s="182">
        <v>1</v>
      </c>
      <c r="G18" s="182">
        <v>1</v>
      </c>
      <c r="H18" s="182">
        <v>1</v>
      </c>
      <c r="I18" s="228" t="s">
        <v>182</v>
      </c>
      <c r="J18" s="164" t="s">
        <v>176</v>
      </c>
      <c r="K18" s="164" t="s">
        <v>162</v>
      </c>
      <c r="L18" s="164" t="s">
        <v>186</v>
      </c>
      <c r="M18" s="156"/>
    </row>
    <row r="19" spans="1:16" s="62" customFormat="1" ht="148.5" customHeight="1" x14ac:dyDescent="0.2">
      <c r="A19" s="227">
        <v>3</v>
      </c>
      <c r="B19" s="164" t="s">
        <v>60</v>
      </c>
      <c r="C19" s="164" t="s">
        <v>66</v>
      </c>
      <c r="D19" s="164" t="s">
        <v>70</v>
      </c>
      <c r="E19" s="132">
        <v>4</v>
      </c>
      <c r="F19" s="182">
        <v>1</v>
      </c>
      <c r="G19" s="182">
        <v>1</v>
      </c>
      <c r="H19" s="182">
        <v>1</v>
      </c>
      <c r="I19" s="228" t="s">
        <v>182</v>
      </c>
      <c r="J19" s="164" t="s">
        <v>177</v>
      </c>
      <c r="K19" s="164" t="s">
        <v>162</v>
      </c>
      <c r="L19" s="164" t="s">
        <v>186</v>
      </c>
      <c r="M19" s="79"/>
    </row>
    <row r="20" spans="1:16" s="62" customFormat="1" ht="150.75" customHeight="1" x14ac:dyDescent="0.2">
      <c r="A20" s="227">
        <v>4</v>
      </c>
      <c r="B20" s="164" t="s">
        <v>60</v>
      </c>
      <c r="C20" s="164" t="s">
        <v>67</v>
      </c>
      <c r="D20" s="164" t="s">
        <v>71</v>
      </c>
      <c r="E20" s="132">
        <v>3</v>
      </c>
      <c r="F20" s="182">
        <v>1</v>
      </c>
      <c r="G20" s="182">
        <v>1</v>
      </c>
      <c r="H20" s="182">
        <v>1</v>
      </c>
      <c r="I20" s="228" t="s">
        <v>182</v>
      </c>
      <c r="J20" s="164" t="s">
        <v>178</v>
      </c>
      <c r="K20" s="164" t="s">
        <v>162</v>
      </c>
      <c r="L20" s="164" t="s">
        <v>186</v>
      </c>
      <c r="M20" s="79"/>
    </row>
    <row r="21" spans="1:16" s="62" customFormat="1" ht="89.25" customHeight="1" x14ac:dyDescent="0.2">
      <c r="A21" s="227">
        <v>5</v>
      </c>
      <c r="B21" s="164" t="s">
        <v>61</v>
      </c>
      <c r="C21" s="164" t="s">
        <v>65</v>
      </c>
      <c r="D21" s="164" t="s">
        <v>72</v>
      </c>
      <c r="E21" s="132">
        <v>6</v>
      </c>
      <c r="F21" s="182">
        <v>1</v>
      </c>
      <c r="G21" s="182">
        <v>1</v>
      </c>
      <c r="H21" s="182">
        <v>1</v>
      </c>
      <c r="I21" s="228" t="s">
        <v>183</v>
      </c>
      <c r="J21" s="164" t="s">
        <v>179</v>
      </c>
      <c r="K21" s="164" t="s">
        <v>162</v>
      </c>
      <c r="L21" s="229" t="s">
        <v>171</v>
      </c>
      <c r="M21" s="79"/>
    </row>
    <row r="22" spans="1:16" s="62" customFormat="1" ht="84.75" customHeight="1" x14ac:dyDescent="0.2">
      <c r="A22" s="227">
        <v>6</v>
      </c>
      <c r="B22" s="164" t="s">
        <v>62</v>
      </c>
      <c r="C22" s="164" t="s">
        <v>66</v>
      </c>
      <c r="D22" s="41"/>
      <c r="E22" s="132"/>
      <c r="F22" s="182">
        <v>58116.99</v>
      </c>
      <c r="G22" s="182">
        <v>29190</v>
      </c>
      <c r="H22" s="182">
        <v>0</v>
      </c>
      <c r="I22" s="230" t="s">
        <v>184</v>
      </c>
      <c r="J22" s="164" t="s">
        <v>180</v>
      </c>
      <c r="K22" s="164" t="s">
        <v>162</v>
      </c>
      <c r="L22" s="229"/>
      <c r="M22" s="79"/>
    </row>
    <row r="23" spans="1:16" s="62" customFormat="1" ht="79.5" customHeight="1" x14ac:dyDescent="0.25">
      <c r="A23" s="227">
        <v>7</v>
      </c>
      <c r="B23" s="164" t="s">
        <v>63</v>
      </c>
      <c r="C23" s="164" t="s">
        <v>226</v>
      </c>
      <c r="D23" s="41"/>
      <c r="E23" s="132">
        <v>570</v>
      </c>
      <c r="F23" s="182">
        <v>55000</v>
      </c>
      <c r="G23" s="182">
        <v>55000</v>
      </c>
      <c r="H23" s="182">
        <v>0</v>
      </c>
      <c r="I23" s="230" t="s">
        <v>185</v>
      </c>
      <c r="J23" s="164" t="s">
        <v>73</v>
      </c>
      <c r="K23" s="164" t="s">
        <v>162</v>
      </c>
      <c r="L23" s="154"/>
      <c r="M23" s="79"/>
    </row>
    <row r="24" spans="1:16" s="62" customFormat="1" ht="15" customHeight="1" x14ac:dyDescent="0.25">
      <c r="A24" s="138"/>
      <c r="B24" s="133" t="s">
        <v>13</v>
      </c>
      <c r="C24" s="134"/>
      <c r="D24" s="155"/>
      <c r="E24" s="240">
        <v>629</v>
      </c>
      <c r="F24" s="139">
        <f>F17+F18+F19+F20+F21+F22+F23</f>
        <v>113121.98999999999</v>
      </c>
      <c r="G24" s="139">
        <f>G17+G18+G19+G20+G21+G22+G23</f>
        <v>84195</v>
      </c>
      <c r="H24" s="139">
        <v>0</v>
      </c>
      <c r="I24" s="154"/>
      <c r="J24" s="185"/>
      <c r="K24" s="185"/>
      <c r="L24" s="154"/>
    </row>
    <row r="25" spans="1:16" s="62" customFormat="1" ht="21.75" customHeight="1" x14ac:dyDescent="0.2">
      <c r="A25" s="255" t="s">
        <v>40</v>
      </c>
      <c r="B25" s="255"/>
      <c r="C25" s="255"/>
      <c r="D25" s="255"/>
      <c r="E25" s="256"/>
      <c r="F25" s="256"/>
      <c r="G25" s="256"/>
      <c r="H25" s="256"/>
      <c r="I25" s="256"/>
      <c r="J25" s="256"/>
      <c r="K25" s="256"/>
      <c r="L25" s="257"/>
      <c r="N25" s="64"/>
      <c r="O25" s="65"/>
    </row>
    <row r="26" spans="1:16" s="62" customFormat="1" ht="81" customHeight="1" x14ac:dyDescent="0.2">
      <c r="A26" s="41">
        <v>1</v>
      </c>
      <c r="B26" s="164" t="s">
        <v>74</v>
      </c>
      <c r="C26" s="164" t="s">
        <v>86</v>
      </c>
      <c r="D26" s="164" t="s">
        <v>75</v>
      </c>
      <c r="E26" s="132">
        <v>218.8</v>
      </c>
      <c r="F26" s="182">
        <v>761719.38</v>
      </c>
      <c r="G26" s="182">
        <v>0</v>
      </c>
      <c r="H26" s="182">
        <v>761719.38</v>
      </c>
      <c r="I26" s="228" t="s">
        <v>76</v>
      </c>
      <c r="J26" s="164" t="s">
        <v>181</v>
      </c>
      <c r="K26" s="164" t="s">
        <v>162</v>
      </c>
      <c r="L26" s="231" t="s">
        <v>161</v>
      </c>
      <c r="N26" s="64"/>
      <c r="O26" s="65"/>
    </row>
    <row r="27" spans="1:16" s="62" customFormat="1" ht="67.5" customHeight="1" x14ac:dyDescent="0.2">
      <c r="A27" s="41">
        <v>2</v>
      </c>
      <c r="B27" s="164" t="s">
        <v>78</v>
      </c>
      <c r="C27" s="164" t="s">
        <v>87</v>
      </c>
      <c r="D27" s="164" t="s">
        <v>79</v>
      </c>
      <c r="E27" s="132">
        <v>217.3</v>
      </c>
      <c r="F27" s="182">
        <v>756497.36</v>
      </c>
      <c r="G27" s="182">
        <v>0</v>
      </c>
      <c r="H27" s="182">
        <v>756497.36</v>
      </c>
      <c r="I27" s="164" t="s">
        <v>76</v>
      </c>
      <c r="J27" s="164" t="s">
        <v>77</v>
      </c>
      <c r="K27" s="164" t="s">
        <v>162</v>
      </c>
      <c r="L27" s="232"/>
      <c r="N27" s="64"/>
      <c r="O27" s="65"/>
    </row>
    <row r="28" spans="1:16" s="62" customFormat="1" ht="66.75" customHeight="1" x14ac:dyDescent="0.2">
      <c r="A28" s="41">
        <v>3</v>
      </c>
      <c r="B28" s="164" t="s">
        <v>80</v>
      </c>
      <c r="C28" s="164" t="s">
        <v>86</v>
      </c>
      <c r="D28" s="164" t="s">
        <v>81</v>
      </c>
      <c r="E28" s="132">
        <v>25.4</v>
      </c>
      <c r="F28" s="182">
        <v>155202.64000000001</v>
      </c>
      <c r="G28" s="182">
        <v>0</v>
      </c>
      <c r="H28" s="182">
        <v>155202.64000000001</v>
      </c>
      <c r="I28" s="164" t="s">
        <v>76</v>
      </c>
      <c r="J28" s="164" t="s">
        <v>77</v>
      </c>
      <c r="K28" s="164" t="s">
        <v>162</v>
      </c>
      <c r="L28" s="232"/>
      <c r="N28" s="64"/>
      <c r="O28" s="65"/>
    </row>
    <row r="29" spans="1:16" s="62" customFormat="1" ht="84" customHeight="1" x14ac:dyDescent="0.2">
      <c r="A29" s="41">
        <v>4</v>
      </c>
      <c r="B29" s="164" t="s">
        <v>82</v>
      </c>
      <c r="C29" s="164" t="s">
        <v>83</v>
      </c>
      <c r="D29" s="164" t="s">
        <v>84</v>
      </c>
      <c r="E29" s="132">
        <v>317.60000000000002</v>
      </c>
      <c r="F29" s="182">
        <v>7475598.9299999997</v>
      </c>
      <c r="G29" s="182">
        <v>0</v>
      </c>
      <c r="H29" s="182">
        <v>7475598.9299999997</v>
      </c>
      <c r="I29" s="164" t="s">
        <v>76</v>
      </c>
      <c r="J29" s="164" t="s">
        <v>77</v>
      </c>
      <c r="K29" s="164" t="s">
        <v>162</v>
      </c>
      <c r="L29" s="231" t="s">
        <v>161</v>
      </c>
      <c r="N29" s="64"/>
      <c r="O29" s="65"/>
    </row>
    <row r="30" spans="1:16" s="62" customFormat="1" ht="78.75" customHeight="1" x14ac:dyDescent="0.2">
      <c r="A30" s="41">
        <v>5</v>
      </c>
      <c r="B30" s="164" t="s">
        <v>82</v>
      </c>
      <c r="C30" s="164" t="s">
        <v>88</v>
      </c>
      <c r="D30" s="164" t="s">
        <v>85</v>
      </c>
      <c r="E30" s="132">
        <v>336.1</v>
      </c>
      <c r="F30" s="182">
        <v>7915755.4100000001</v>
      </c>
      <c r="G30" s="182">
        <v>0</v>
      </c>
      <c r="H30" s="182">
        <v>7915755.4100000001</v>
      </c>
      <c r="I30" s="164" t="s">
        <v>76</v>
      </c>
      <c r="J30" s="164" t="s">
        <v>77</v>
      </c>
      <c r="K30" s="164" t="s">
        <v>162</v>
      </c>
      <c r="L30" s="231" t="s">
        <v>161</v>
      </c>
      <c r="N30" s="64"/>
      <c r="O30" s="65"/>
    </row>
    <row r="31" spans="1:16" s="62" customFormat="1" ht="126.75" customHeight="1" x14ac:dyDescent="0.2">
      <c r="A31" s="41">
        <v>6</v>
      </c>
      <c r="B31" s="164" t="s">
        <v>89</v>
      </c>
      <c r="C31" s="164" t="s">
        <v>90</v>
      </c>
      <c r="D31" s="164" t="s">
        <v>221</v>
      </c>
      <c r="E31" s="132">
        <v>119</v>
      </c>
      <c r="F31" s="182">
        <v>2443463.89</v>
      </c>
      <c r="G31" s="182">
        <v>0</v>
      </c>
      <c r="H31" s="182">
        <v>2443463.89</v>
      </c>
      <c r="I31" s="164" t="s">
        <v>76</v>
      </c>
      <c r="J31" s="164" t="s">
        <v>77</v>
      </c>
      <c r="K31" s="164" t="s">
        <v>162</v>
      </c>
      <c r="L31" s="231" t="s">
        <v>161</v>
      </c>
      <c r="N31" s="64"/>
      <c r="O31" s="65"/>
    </row>
    <row r="32" spans="1:16" s="62" customFormat="1" ht="33.75" customHeight="1" x14ac:dyDescent="0.25">
      <c r="A32" s="140"/>
      <c r="B32" s="141" t="s">
        <v>13</v>
      </c>
      <c r="C32" s="140"/>
      <c r="D32" s="140"/>
      <c r="E32" s="241">
        <f>E26+E27+E28+E29+E30+E31</f>
        <v>1234.2</v>
      </c>
      <c r="F32" s="242">
        <f>F26+F27+F28+F29+F30+F31</f>
        <v>19508237.609999999</v>
      </c>
      <c r="G32" s="241">
        <v>0</v>
      </c>
      <c r="H32" s="242">
        <f>H26+H27+H28+H29+H30+H31</f>
        <v>19508237.609999999</v>
      </c>
      <c r="I32" s="140"/>
      <c r="J32" s="142"/>
      <c r="K32" s="143"/>
      <c r="L32" s="144"/>
      <c r="N32" s="66"/>
    </row>
    <row r="33" spans="1:13" s="62" customFormat="1" ht="23.25" customHeight="1" x14ac:dyDescent="0.2">
      <c r="A33" s="258" t="s">
        <v>41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8"/>
      <c r="M33" s="79"/>
    </row>
    <row r="34" spans="1:13" s="62" customFormat="1" ht="66.75" customHeight="1" x14ac:dyDescent="0.2">
      <c r="A34" s="165">
        <v>1</v>
      </c>
      <c r="B34" s="164" t="s">
        <v>91</v>
      </c>
      <c r="C34" s="164" t="s">
        <v>67</v>
      </c>
      <c r="D34" s="164"/>
      <c r="E34" s="132">
        <v>0.154</v>
      </c>
      <c r="F34" s="182">
        <v>781972.09</v>
      </c>
      <c r="G34" s="182">
        <v>0</v>
      </c>
      <c r="H34" s="182">
        <v>0</v>
      </c>
      <c r="I34" s="164" t="s">
        <v>149</v>
      </c>
      <c r="J34" s="164" t="s">
        <v>92</v>
      </c>
      <c r="K34" s="164" t="s">
        <v>162</v>
      </c>
      <c r="L34" s="239"/>
      <c r="M34" s="79"/>
    </row>
    <row r="35" spans="1:13" s="62" customFormat="1" ht="66.75" customHeight="1" x14ac:dyDescent="0.2">
      <c r="A35" s="165">
        <v>2</v>
      </c>
      <c r="B35" s="164" t="s">
        <v>91</v>
      </c>
      <c r="C35" s="164" t="s">
        <v>93</v>
      </c>
      <c r="D35" s="164"/>
      <c r="E35" s="132">
        <v>1.69</v>
      </c>
      <c r="F35" s="182">
        <v>6380820.6699999999</v>
      </c>
      <c r="G35" s="182">
        <v>0</v>
      </c>
      <c r="H35" s="182">
        <v>0</v>
      </c>
      <c r="I35" s="164" t="s">
        <v>149</v>
      </c>
      <c r="J35" s="164" t="s">
        <v>92</v>
      </c>
      <c r="K35" s="164" t="s">
        <v>162</v>
      </c>
      <c r="L35" s="239"/>
      <c r="M35" s="79"/>
    </row>
    <row r="36" spans="1:13" s="62" customFormat="1" ht="69.75" customHeight="1" x14ac:dyDescent="0.2">
      <c r="A36" s="165">
        <v>3</v>
      </c>
      <c r="B36" s="164" t="s">
        <v>91</v>
      </c>
      <c r="C36" s="164" t="s">
        <v>64</v>
      </c>
      <c r="D36" s="164"/>
      <c r="E36" s="132">
        <v>0.71599999999999997</v>
      </c>
      <c r="F36" s="182">
        <v>2695236.84</v>
      </c>
      <c r="G36" s="182">
        <v>0</v>
      </c>
      <c r="H36" s="182">
        <v>0</v>
      </c>
      <c r="I36" s="164" t="s">
        <v>149</v>
      </c>
      <c r="J36" s="164" t="s">
        <v>92</v>
      </c>
      <c r="K36" s="164" t="s">
        <v>162</v>
      </c>
      <c r="L36" s="239"/>
      <c r="M36" s="79"/>
    </row>
    <row r="37" spans="1:13" s="62" customFormat="1" ht="69" customHeight="1" x14ac:dyDescent="0.2">
      <c r="A37" s="165">
        <v>4</v>
      </c>
      <c r="B37" s="164" t="s">
        <v>91</v>
      </c>
      <c r="C37" s="164" t="s">
        <v>66</v>
      </c>
      <c r="D37" s="164"/>
      <c r="E37" s="132">
        <v>0.38400000000000001</v>
      </c>
      <c r="F37" s="182">
        <v>1432867.38</v>
      </c>
      <c r="G37" s="182">
        <v>0</v>
      </c>
      <c r="H37" s="182">
        <v>0</v>
      </c>
      <c r="I37" s="164" t="s">
        <v>149</v>
      </c>
      <c r="J37" s="164" t="s">
        <v>92</v>
      </c>
      <c r="K37" s="164" t="s">
        <v>162</v>
      </c>
      <c r="L37" s="239"/>
      <c r="M37" s="79"/>
    </row>
    <row r="38" spans="1:13" s="62" customFormat="1" ht="68.25" customHeight="1" x14ac:dyDescent="0.2">
      <c r="A38" s="165">
        <v>5</v>
      </c>
      <c r="B38" s="164" t="s">
        <v>91</v>
      </c>
      <c r="C38" s="164" t="s">
        <v>94</v>
      </c>
      <c r="D38" s="164"/>
      <c r="E38" s="132">
        <v>8.3000000000000004E-2</v>
      </c>
      <c r="F38" s="182">
        <v>309142.53999999998</v>
      </c>
      <c r="G38" s="182">
        <v>0</v>
      </c>
      <c r="H38" s="182">
        <v>0</v>
      </c>
      <c r="I38" s="164" t="s">
        <v>149</v>
      </c>
      <c r="J38" s="164" t="s">
        <v>92</v>
      </c>
      <c r="K38" s="164" t="s">
        <v>162</v>
      </c>
      <c r="L38" s="239"/>
      <c r="M38" s="79"/>
    </row>
    <row r="39" spans="1:13" s="62" customFormat="1" ht="66" customHeight="1" x14ac:dyDescent="0.2">
      <c r="A39" s="165">
        <v>6</v>
      </c>
      <c r="B39" s="164" t="s">
        <v>95</v>
      </c>
      <c r="C39" s="164" t="s">
        <v>67</v>
      </c>
      <c r="D39" s="164"/>
      <c r="E39" s="132">
        <v>3.8460000000000001</v>
      </c>
      <c r="F39" s="182">
        <v>14418654</v>
      </c>
      <c r="G39" s="182">
        <v>0</v>
      </c>
      <c r="H39" s="182">
        <v>0</v>
      </c>
      <c r="I39" s="164" t="s">
        <v>188</v>
      </c>
      <c r="J39" s="164" t="s">
        <v>96</v>
      </c>
      <c r="K39" s="164" t="s">
        <v>162</v>
      </c>
      <c r="L39" s="239"/>
      <c r="M39" s="79"/>
    </row>
    <row r="40" spans="1:13" s="62" customFormat="1" ht="69.75" customHeight="1" x14ac:dyDescent="0.2">
      <c r="A40" s="165">
        <v>7</v>
      </c>
      <c r="B40" s="164" t="s">
        <v>95</v>
      </c>
      <c r="C40" s="164" t="s">
        <v>93</v>
      </c>
      <c r="D40" s="164"/>
      <c r="E40" s="132">
        <v>2.77</v>
      </c>
      <c r="F40" s="182">
        <v>9884730</v>
      </c>
      <c r="G40" s="182">
        <v>0</v>
      </c>
      <c r="H40" s="182">
        <v>0</v>
      </c>
      <c r="I40" s="164" t="s">
        <v>188</v>
      </c>
      <c r="J40" s="164" t="s">
        <v>96</v>
      </c>
      <c r="K40" s="164" t="s">
        <v>162</v>
      </c>
      <c r="L40" s="239"/>
      <c r="M40" s="79"/>
    </row>
    <row r="41" spans="1:13" s="62" customFormat="1" ht="63" customHeight="1" x14ac:dyDescent="0.2">
      <c r="A41" s="165">
        <v>8</v>
      </c>
      <c r="B41" s="164" t="s">
        <v>95</v>
      </c>
      <c r="C41" s="164" t="s">
        <v>64</v>
      </c>
      <c r="D41" s="164"/>
      <c r="E41" s="132">
        <v>5.2939999999999996</v>
      </c>
      <c r="F41" s="182">
        <v>19847206</v>
      </c>
      <c r="G41" s="182">
        <v>0</v>
      </c>
      <c r="H41" s="182">
        <v>0</v>
      </c>
      <c r="I41" s="164" t="s">
        <v>188</v>
      </c>
      <c r="J41" s="164" t="s">
        <v>96</v>
      </c>
      <c r="K41" s="164" t="s">
        <v>162</v>
      </c>
      <c r="L41" s="239"/>
      <c r="M41" s="79"/>
    </row>
    <row r="42" spans="1:13" s="62" customFormat="1" ht="72.75" customHeight="1" x14ac:dyDescent="0.2">
      <c r="A42" s="165">
        <v>9</v>
      </c>
      <c r="B42" s="164" t="s">
        <v>95</v>
      </c>
      <c r="C42" s="164" t="s">
        <v>66</v>
      </c>
      <c r="D42" s="164"/>
      <c r="E42" s="132">
        <v>5.96</v>
      </c>
      <c r="F42" s="182">
        <v>26093040</v>
      </c>
      <c r="G42" s="182">
        <v>0</v>
      </c>
      <c r="H42" s="182">
        <v>0</v>
      </c>
      <c r="I42" s="164" t="s">
        <v>188</v>
      </c>
      <c r="J42" s="164" t="s">
        <v>96</v>
      </c>
      <c r="K42" s="164" t="s">
        <v>162</v>
      </c>
      <c r="L42" s="239"/>
      <c r="M42" s="79"/>
    </row>
    <row r="43" spans="1:13" s="62" customFormat="1" ht="66.75" customHeight="1" x14ac:dyDescent="0.2">
      <c r="A43" s="165">
        <v>10</v>
      </c>
      <c r="B43" s="164" t="s">
        <v>95</v>
      </c>
      <c r="C43" s="164" t="s">
        <v>66</v>
      </c>
      <c r="D43" s="233"/>
      <c r="E43" s="132">
        <v>0.55000000000000004</v>
      </c>
      <c r="F43" s="182">
        <v>2061950</v>
      </c>
      <c r="G43" s="182">
        <v>0</v>
      </c>
      <c r="H43" s="182">
        <v>0</v>
      </c>
      <c r="I43" s="164" t="s">
        <v>189</v>
      </c>
      <c r="J43" s="164" t="s">
        <v>97</v>
      </c>
      <c r="K43" s="164" t="s">
        <v>162</v>
      </c>
      <c r="L43" s="234"/>
      <c r="M43" s="79"/>
    </row>
    <row r="44" spans="1:13" s="62" customFormat="1" ht="61.5" customHeight="1" x14ac:dyDescent="0.2">
      <c r="A44" s="165">
        <v>11</v>
      </c>
      <c r="B44" s="164" t="s">
        <v>95</v>
      </c>
      <c r="C44" s="235" t="s">
        <v>98</v>
      </c>
      <c r="D44" s="235"/>
      <c r="E44" s="132">
        <v>1.097</v>
      </c>
      <c r="F44" s="182">
        <v>4427312.7</v>
      </c>
      <c r="G44" s="182">
        <v>0</v>
      </c>
      <c r="H44" s="182">
        <v>0</v>
      </c>
      <c r="I44" s="164" t="s">
        <v>189</v>
      </c>
      <c r="J44" s="164" t="s">
        <v>99</v>
      </c>
      <c r="K44" s="164" t="s">
        <v>162</v>
      </c>
      <c r="L44" s="234"/>
      <c r="M44" s="79"/>
    </row>
    <row r="45" spans="1:13" s="62" customFormat="1" ht="21" customHeight="1" x14ac:dyDescent="0.25">
      <c r="A45" s="121"/>
      <c r="B45" s="145" t="s">
        <v>13</v>
      </c>
      <c r="C45" s="134"/>
      <c r="D45" s="135"/>
      <c r="E45" s="243">
        <f>E34+E35+E36+E37+E38+E39+E40+E41+E42+E43+E44</f>
        <v>22.544</v>
      </c>
      <c r="F45" s="244">
        <f>F34+F35+F36+F37+F38+F39+F40+F41+F42+F43+F44</f>
        <v>88332932.219999999</v>
      </c>
      <c r="G45" s="243">
        <v>0</v>
      </c>
      <c r="H45" s="245">
        <v>0</v>
      </c>
      <c r="I45" s="136"/>
      <c r="J45" s="146"/>
      <c r="K45" s="147"/>
      <c r="L45" s="124"/>
      <c r="M45" s="79"/>
    </row>
    <row r="46" spans="1:13" s="62" customFormat="1" ht="30" customHeight="1" x14ac:dyDescent="0.2">
      <c r="A46" s="254" t="s">
        <v>51</v>
      </c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4"/>
      <c r="M46" s="79"/>
    </row>
    <row r="47" spans="1:13" s="62" customFormat="1" ht="80.25" customHeight="1" x14ac:dyDescent="0.2">
      <c r="A47" s="165">
        <v>1</v>
      </c>
      <c r="B47" s="164" t="s">
        <v>100</v>
      </c>
      <c r="C47" s="164" t="s">
        <v>101</v>
      </c>
      <c r="D47" s="164" t="s">
        <v>102</v>
      </c>
      <c r="E47" s="132">
        <v>38.5</v>
      </c>
      <c r="F47" s="132">
        <v>465757.99</v>
      </c>
      <c r="G47" s="132">
        <v>0</v>
      </c>
      <c r="H47" s="132">
        <v>0</v>
      </c>
      <c r="I47" s="164" t="s">
        <v>103</v>
      </c>
      <c r="J47" s="164" t="s">
        <v>104</v>
      </c>
      <c r="K47" s="164" t="s">
        <v>162</v>
      </c>
      <c r="L47" s="236"/>
      <c r="M47" s="79"/>
    </row>
    <row r="48" spans="1:13" s="62" customFormat="1" ht="24" customHeight="1" x14ac:dyDescent="0.25">
      <c r="A48" s="121"/>
      <c r="B48" s="133" t="s">
        <v>13</v>
      </c>
      <c r="C48" s="134"/>
      <c r="D48" s="135"/>
      <c r="E48" s="246">
        <f>E47</f>
        <v>38.5</v>
      </c>
      <c r="F48" s="246">
        <f>F47</f>
        <v>465757.99</v>
      </c>
      <c r="G48" s="246">
        <v>0</v>
      </c>
      <c r="H48" s="246">
        <v>0</v>
      </c>
      <c r="I48" s="136"/>
      <c r="J48" s="146"/>
      <c r="K48" s="147"/>
      <c r="L48" s="9"/>
      <c r="M48" s="79"/>
    </row>
    <row r="49" spans="1:14" s="62" customFormat="1" ht="24.75" customHeight="1" x14ac:dyDescent="0.2">
      <c r="A49" s="254" t="s">
        <v>52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79"/>
    </row>
    <row r="50" spans="1:14" s="62" customFormat="1" ht="181.5" customHeight="1" x14ac:dyDescent="0.2">
      <c r="A50" s="41" t="s">
        <v>42</v>
      </c>
      <c r="B50" s="148" t="s">
        <v>43</v>
      </c>
      <c r="C50" s="148" t="s">
        <v>44</v>
      </c>
      <c r="D50" s="148" t="s">
        <v>45</v>
      </c>
      <c r="E50" s="148" t="s">
        <v>47</v>
      </c>
      <c r="F50" s="148" t="s">
        <v>258</v>
      </c>
      <c r="G50" s="148" t="s">
        <v>46</v>
      </c>
      <c r="H50" s="148" t="s">
        <v>257</v>
      </c>
      <c r="I50" s="148" t="s">
        <v>190</v>
      </c>
      <c r="J50" s="149" t="s">
        <v>191</v>
      </c>
      <c r="K50" s="148" t="s">
        <v>7</v>
      </c>
      <c r="L50" s="132" t="s">
        <v>192</v>
      </c>
      <c r="M50" s="90"/>
      <c r="N50" s="90"/>
    </row>
    <row r="51" spans="1:14" s="62" customFormat="1" ht="116.25" customHeight="1" x14ac:dyDescent="0.2">
      <c r="A51" s="247">
        <v>1</v>
      </c>
      <c r="B51" s="164" t="s">
        <v>165</v>
      </c>
      <c r="C51" s="164" t="s">
        <v>64</v>
      </c>
      <c r="D51" s="164" t="s">
        <v>105</v>
      </c>
      <c r="E51" s="132">
        <v>10013</v>
      </c>
      <c r="F51" s="182">
        <v>38373.46</v>
      </c>
      <c r="G51" s="132" t="s">
        <v>193</v>
      </c>
      <c r="H51" s="182">
        <v>38373.46</v>
      </c>
      <c r="I51" s="164" t="s">
        <v>182</v>
      </c>
      <c r="J51" s="164" t="s">
        <v>106</v>
      </c>
      <c r="K51" s="164" t="s">
        <v>162</v>
      </c>
      <c r="L51" s="248"/>
      <c r="M51" s="79"/>
      <c r="N51" s="63"/>
    </row>
    <row r="52" spans="1:14" s="62" customFormat="1" ht="148.5" customHeight="1" x14ac:dyDescent="0.2">
      <c r="A52" s="247">
        <v>2</v>
      </c>
      <c r="B52" s="164" t="s">
        <v>169</v>
      </c>
      <c r="C52" s="164" t="s">
        <v>93</v>
      </c>
      <c r="D52" s="164" t="s">
        <v>246</v>
      </c>
      <c r="E52" s="132">
        <v>1504</v>
      </c>
      <c r="F52" s="182">
        <v>89442.880000000005</v>
      </c>
      <c r="G52" s="132" t="s">
        <v>193</v>
      </c>
      <c r="H52" s="182">
        <v>89442.880000000005</v>
      </c>
      <c r="I52" s="164" t="s">
        <v>195</v>
      </c>
      <c r="J52" s="164" t="s">
        <v>194</v>
      </c>
      <c r="K52" s="164" t="s">
        <v>162</v>
      </c>
      <c r="L52" s="248"/>
      <c r="M52" s="79"/>
      <c r="N52" s="63"/>
    </row>
    <row r="53" spans="1:14" s="62" customFormat="1" ht="134.25" customHeight="1" x14ac:dyDescent="0.2">
      <c r="A53" s="247">
        <v>3</v>
      </c>
      <c r="B53" s="164" t="s">
        <v>166</v>
      </c>
      <c r="C53" s="164" t="s">
        <v>93</v>
      </c>
      <c r="D53" s="164" t="s">
        <v>107</v>
      </c>
      <c r="E53" s="132">
        <v>2600</v>
      </c>
      <c r="F53" s="182">
        <v>154622</v>
      </c>
      <c r="G53" s="132" t="s">
        <v>193</v>
      </c>
      <c r="H53" s="182">
        <v>154622</v>
      </c>
      <c r="I53" s="164" t="s">
        <v>196</v>
      </c>
      <c r="J53" s="164" t="s">
        <v>194</v>
      </c>
      <c r="K53" s="164" t="s">
        <v>162</v>
      </c>
      <c r="L53" s="248"/>
      <c r="M53" s="79"/>
      <c r="N53" s="63"/>
    </row>
    <row r="54" spans="1:14" s="62" customFormat="1" ht="132" customHeight="1" x14ac:dyDescent="0.2">
      <c r="A54" s="247">
        <v>4</v>
      </c>
      <c r="B54" s="164" t="s">
        <v>166</v>
      </c>
      <c r="C54" s="164" t="s">
        <v>66</v>
      </c>
      <c r="D54" s="164" t="s">
        <v>108</v>
      </c>
      <c r="E54" s="132">
        <v>3200</v>
      </c>
      <c r="F54" s="182">
        <v>184352</v>
      </c>
      <c r="G54" s="132" t="s">
        <v>193</v>
      </c>
      <c r="H54" s="182">
        <v>184352</v>
      </c>
      <c r="I54" s="164" t="s">
        <v>196</v>
      </c>
      <c r="J54" s="164" t="s">
        <v>194</v>
      </c>
      <c r="K54" s="164" t="s">
        <v>162</v>
      </c>
      <c r="L54" s="248"/>
      <c r="M54" s="79"/>
      <c r="N54" s="63"/>
    </row>
    <row r="55" spans="1:14" s="62" customFormat="1" ht="135" customHeight="1" x14ac:dyDescent="0.2">
      <c r="A55" s="247">
        <v>5</v>
      </c>
      <c r="B55" s="164" t="s">
        <v>169</v>
      </c>
      <c r="C55" s="164" t="s">
        <v>64</v>
      </c>
      <c r="D55" s="164" t="s">
        <v>247</v>
      </c>
      <c r="E55" s="132">
        <v>1452</v>
      </c>
      <c r="F55" s="182">
        <v>113125.32</v>
      </c>
      <c r="G55" s="132" t="s">
        <v>193</v>
      </c>
      <c r="H55" s="182">
        <v>113125.32</v>
      </c>
      <c r="I55" s="164" t="s">
        <v>196</v>
      </c>
      <c r="J55" s="164" t="s">
        <v>194</v>
      </c>
      <c r="K55" s="164" t="s">
        <v>162</v>
      </c>
      <c r="L55" s="248"/>
      <c r="M55" s="113"/>
      <c r="N55" s="63"/>
    </row>
    <row r="56" spans="1:14" s="62" customFormat="1" ht="124.5" customHeight="1" x14ac:dyDescent="0.2">
      <c r="A56" s="247">
        <v>6</v>
      </c>
      <c r="B56" s="164" t="s">
        <v>166</v>
      </c>
      <c r="C56" s="164" t="s">
        <v>64</v>
      </c>
      <c r="D56" s="164" t="s">
        <v>109</v>
      </c>
      <c r="E56" s="132">
        <v>1675</v>
      </c>
      <c r="F56" s="182">
        <v>130499.25</v>
      </c>
      <c r="G56" s="132" t="s">
        <v>193</v>
      </c>
      <c r="H56" s="182">
        <v>130499.25</v>
      </c>
      <c r="I56" s="164" t="s">
        <v>197</v>
      </c>
      <c r="J56" s="164" t="s">
        <v>194</v>
      </c>
      <c r="K56" s="164" t="s">
        <v>162</v>
      </c>
      <c r="L56" s="248"/>
      <c r="M56" s="79"/>
      <c r="N56" s="63"/>
    </row>
    <row r="57" spans="1:14" s="62" customFormat="1" ht="124.5" customHeight="1" x14ac:dyDescent="0.2">
      <c r="A57" s="247">
        <v>7</v>
      </c>
      <c r="B57" s="164" t="s">
        <v>166</v>
      </c>
      <c r="C57" s="164" t="s">
        <v>66</v>
      </c>
      <c r="D57" s="164" t="s">
        <v>110</v>
      </c>
      <c r="E57" s="132">
        <v>4734</v>
      </c>
      <c r="F57" s="182">
        <v>272725.74</v>
      </c>
      <c r="G57" s="132" t="s">
        <v>193</v>
      </c>
      <c r="H57" s="182">
        <v>272725.74</v>
      </c>
      <c r="I57" s="164" t="s">
        <v>198</v>
      </c>
      <c r="J57" s="164" t="s">
        <v>194</v>
      </c>
      <c r="K57" s="164" t="s">
        <v>162</v>
      </c>
      <c r="L57" s="248"/>
      <c r="M57" s="79"/>
      <c r="N57" s="63"/>
    </row>
    <row r="58" spans="1:14" s="62" customFormat="1" ht="130.5" customHeight="1" x14ac:dyDescent="0.2">
      <c r="A58" s="247">
        <v>8</v>
      </c>
      <c r="B58" s="164" t="s">
        <v>166</v>
      </c>
      <c r="C58" s="164" t="s">
        <v>111</v>
      </c>
      <c r="D58" s="164" t="s">
        <v>112</v>
      </c>
      <c r="E58" s="132">
        <v>4500</v>
      </c>
      <c r="F58" s="182">
        <v>292095</v>
      </c>
      <c r="G58" s="132" t="s">
        <v>193</v>
      </c>
      <c r="H58" s="182">
        <v>292095</v>
      </c>
      <c r="I58" s="228" t="s">
        <v>199</v>
      </c>
      <c r="J58" s="164" t="s">
        <v>194</v>
      </c>
      <c r="K58" s="164" t="s">
        <v>162</v>
      </c>
      <c r="L58" s="248"/>
      <c r="M58" s="79"/>
      <c r="N58" s="63"/>
    </row>
    <row r="59" spans="1:14" s="62" customFormat="1" ht="131.25" customHeight="1" x14ac:dyDescent="0.2">
      <c r="A59" s="247">
        <v>9</v>
      </c>
      <c r="B59" s="164" t="s">
        <v>166</v>
      </c>
      <c r="C59" s="164" t="s">
        <v>93</v>
      </c>
      <c r="D59" s="164" t="s">
        <v>113</v>
      </c>
      <c r="E59" s="132">
        <v>1287</v>
      </c>
      <c r="F59" s="182">
        <v>76537.89</v>
      </c>
      <c r="G59" s="132" t="s">
        <v>193</v>
      </c>
      <c r="H59" s="182">
        <v>76537.89</v>
      </c>
      <c r="I59" s="228" t="s">
        <v>200</v>
      </c>
      <c r="J59" s="164" t="s">
        <v>194</v>
      </c>
      <c r="K59" s="164" t="s">
        <v>162</v>
      </c>
      <c r="L59" s="248"/>
      <c r="M59" s="79"/>
      <c r="N59" s="63"/>
    </row>
    <row r="60" spans="1:14" s="62" customFormat="1" ht="68.25" customHeight="1" x14ac:dyDescent="0.2">
      <c r="A60" s="247">
        <v>10</v>
      </c>
      <c r="B60" s="164" t="s">
        <v>167</v>
      </c>
      <c r="C60" s="164" t="s">
        <v>64</v>
      </c>
      <c r="D60" s="164" t="s">
        <v>114</v>
      </c>
      <c r="E60" s="132">
        <v>11074</v>
      </c>
      <c r="F60" s="182">
        <v>38411.019999999997</v>
      </c>
      <c r="G60" s="132" t="s">
        <v>193</v>
      </c>
      <c r="H60" s="182">
        <v>38411.019999999997</v>
      </c>
      <c r="I60" s="164" t="s">
        <v>201</v>
      </c>
      <c r="J60" s="164" t="s">
        <v>115</v>
      </c>
      <c r="K60" s="164" t="s">
        <v>162</v>
      </c>
      <c r="L60" s="248"/>
      <c r="M60" s="113"/>
      <c r="N60" s="63"/>
    </row>
    <row r="61" spans="1:14" s="62" customFormat="1" ht="63" customHeight="1" x14ac:dyDescent="0.2">
      <c r="A61" s="247">
        <v>11</v>
      </c>
      <c r="B61" s="164" t="s">
        <v>167</v>
      </c>
      <c r="C61" s="164" t="s">
        <v>66</v>
      </c>
      <c r="D61" s="164" t="s">
        <v>116</v>
      </c>
      <c r="E61" s="132">
        <v>22079</v>
      </c>
      <c r="F61" s="182">
        <v>38800.6</v>
      </c>
      <c r="G61" s="132" t="s">
        <v>193</v>
      </c>
      <c r="H61" s="182">
        <v>38800.6</v>
      </c>
      <c r="I61" s="164" t="s">
        <v>201</v>
      </c>
      <c r="J61" s="164" t="s">
        <v>115</v>
      </c>
      <c r="K61" s="164" t="s">
        <v>162</v>
      </c>
      <c r="L61" s="248"/>
      <c r="M61" s="79"/>
      <c r="N61" s="63"/>
    </row>
    <row r="62" spans="1:14" s="62" customFormat="1" ht="51.6" customHeight="1" x14ac:dyDescent="0.2">
      <c r="A62" s="247">
        <v>12</v>
      </c>
      <c r="B62" s="164" t="s">
        <v>167</v>
      </c>
      <c r="C62" s="164" t="s">
        <v>67</v>
      </c>
      <c r="D62" s="164" t="s">
        <v>117</v>
      </c>
      <c r="E62" s="132">
        <v>7622</v>
      </c>
      <c r="F62" s="182">
        <v>38288.82</v>
      </c>
      <c r="G62" s="132" t="s">
        <v>193</v>
      </c>
      <c r="H62" s="182">
        <v>38288.82</v>
      </c>
      <c r="I62" s="164" t="s">
        <v>201</v>
      </c>
      <c r="J62" s="164" t="s">
        <v>115</v>
      </c>
      <c r="K62" s="164" t="s">
        <v>162</v>
      </c>
      <c r="L62" s="248"/>
      <c r="M62" s="79"/>
      <c r="N62" s="63"/>
    </row>
    <row r="63" spans="1:14" s="62" customFormat="1" ht="86.25" customHeight="1" x14ac:dyDescent="0.2">
      <c r="A63" s="247">
        <v>13</v>
      </c>
      <c r="B63" s="164" t="s">
        <v>167</v>
      </c>
      <c r="C63" s="164" t="s">
        <v>93</v>
      </c>
      <c r="D63" s="164" t="s">
        <v>118</v>
      </c>
      <c r="E63" s="132">
        <v>11198</v>
      </c>
      <c r="F63" s="182">
        <v>38415.410000000003</v>
      </c>
      <c r="G63" s="132" t="s">
        <v>202</v>
      </c>
      <c r="H63" s="182">
        <v>38415.410000000003</v>
      </c>
      <c r="I63" s="164" t="s">
        <v>201</v>
      </c>
      <c r="J63" s="164" t="s">
        <v>115</v>
      </c>
      <c r="K63" s="164" t="s">
        <v>162</v>
      </c>
      <c r="L63" s="248"/>
      <c r="M63" s="79"/>
      <c r="N63" s="63"/>
    </row>
    <row r="64" spans="1:14" s="62" customFormat="1" ht="83.25" customHeight="1" x14ac:dyDescent="0.2">
      <c r="A64" s="247">
        <v>14</v>
      </c>
      <c r="B64" s="164" t="s">
        <v>168</v>
      </c>
      <c r="C64" s="164" t="s">
        <v>66</v>
      </c>
      <c r="D64" s="164" t="s">
        <v>120</v>
      </c>
      <c r="E64" s="132">
        <v>8946</v>
      </c>
      <c r="F64" s="182">
        <v>38335.69</v>
      </c>
      <c r="G64" s="132" t="s">
        <v>193</v>
      </c>
      <c r="H64" s="182">
        <v>38335.69</v>
      </c>
      <c r="I64" s="132" t="s">
        <v>121</v>
      </c>
      <c r="J64" s="164" t="s">
        <v>122</v>
      </c>
      <c r="K64" s="164" t="s">
        <v>162</v>
      </c>
      <c r="L64" s="248"/>
      <c r="M64" s="79"/>
      <c r="N64" s="63"/>
    </row>
    <row r="65" spans="1:14" s="62" customFormat="1" ht="67.150000000000006" customHeight="1" x14ac:dyDescent="0.2">
      <c r="A65" s="247">
        <v>15</v>
      </c>
      <c r="B65" s="164" t="s">
        <v>169</v>
      </c>
      <c r="C65" s="164" t="s">
        <v>64</v>
      </c>
      <c r="D65" s="164" t="s">
        <v>123</v>
      </c>
      <c r="E65" s="132">
        <v>3412</v>
      </c>
      <c r="F65" s="182">
        <v>265828.92</v>
      </c>
      <c r="G65" s="132" t="s">
        <v>193</v>
      </c>
      <c r="H65" s="182">
        <v>265828.92</v>
      </c>
      <c r="I65" s="132" t="s">
        <v>121</v>
      </c>
      <c r="J65" s="164" t="s">
        <v>122</v>
      </c>
      <c r="K65" s="164" t="s">
        <v>162</v>
      </c>
      <c r="L65" s="248"/>
      <c r="M65" s="79"/>
      <c r="N65" s="63"/>
    </row>
    <row r="66" spans="1:14" s="62" customFormat="1" ht="67.150000000000006" customHeight="1" x14ac:dyDescent="0.2">
      <c r="A66" s="247">
        <v>16</v>
      </c>
      <c r="B66" s="164" t="s">
        <v>169</v>
      </c>
      <c r="C66" s="164" t="s">
        <v>67</v>
      </c>
      <c r="D66" s="164" t="s">
        <v>124</v>
      </c>
      <c r="E66" s="132">
        <v>2048</v>
      </c>
      <c r="F66" s="182">
        <v>132935.67999999999</v>
      </c>
      <c r="G66" s="132" t="s">
        <v>193</v>
      </c>
      <c r="H66" s="182">
        <v>132935.67999999999</v>
      </c>
      <c r="I66" s="132" t="s">
        <v>121</v>
      </c>
      <c r="J66" s="164" t="s">
        <v>122</v>
      </c>
      <c r="K66" s="164" t="s">
        <v>162</v>
      </c>
      <c r="L66" s="248"/>
      <c r="M66" s="79"/>
      <c r="N66" s="63"/>
    </row>
    <row r="67" spans="1:14" s="62" customFormat="1" ht="67.900000000000006" customHeight="1" x14ac:dyDescent="0.2">
      <c r="A67" s="247">
        <v>17</v>
      </c>
      <c r="B67" s="164" t="s">
        <v>169</v>
      </c>
      <c r="C67" s="164" t="s">
        <v>67</v>
      </c>
      <c r="D67" s="164" t="s">
        <v>125</v>
      </c>
      <c r="E67" s="132">
        <v>266</v>
      </c>
      <c r="F67" s="182">
        <v>17266.060000000001</v>
      </c>
      <c r="G67" s="132" t="s">
        <v>193</v>
      </c>
      <c r="H67" s="182">
        <v>17266.060000000001</v>
      </c>
      <c r="I67" s="132" t="s">
        <v>121</v>
      </c>
      <c r="J67" s="164" t="s">
        <v>122</v>
      </c>
      <c r="K67" s="164" t="s">
        <v>162</v>
      </c>
      <c r="L67" s="248"/>
      <c r="M67" s="79"/>
      <c r="N67" s="63"/>
    </row>
    <row r="68" spans="1:14" s="62" customFormat="1" ht="67.900000000000006" customHeight="1" x14ac:dyDescent="0.2">
      <c r="A68" s="247">
        <v>18</v>
      </c>
      <c r="B68" s="164" t="s">
        <v>169</v>
      </c>
      <c r="C68" s="164" t="s">
        <v>64</v>
      </c>
      <c r="D68" s="164" t="s">
        <v>126</v>
      </c>
      <c r="E68" s="132">
        <v>4424</v>
      </c>
      <c r="F68" s="182">
        <v>344673.84</v>
      </c>
      <c r="G68" s="132" t="s">
        <v>193</v>
      </c>
      <c r="H68" s="182">
        <v>344673.84</v>
      </c>
      <c r="I68" s="132" t="s">
        <v>121</v>
      </c>
      <c r="J68" s="164" t="s">
        <v>122</v>
      </c>
      <c r="K68" s="164" t="s">
        <v>162</v>
      </c>
      <c r="L68" s="248"/>
      <c r="M68" s="79"/>
      <c r="N68" s="63"/>
    </row>
    <row r="69" spans="1:14" s="62" customFormat="1" ht="67.900000000000006" customHeight="1" x14ac:dyDescent="0.2">
      <c r="A69" s="247">
        <v>19</v>
      </c>
      <c r="B69" s="164" t="s">
        <v>169</v>
      </c>
      <c r="C69" s="164" t="s">
        <v>64</v>
      </c>
      <c r="D69" s="164" t="s">
        <v>127</v>
      </c>
      <c r="E69" s="132">
        <v>1100</v>
      </c>
      <c r="F69" s="182">
        <v>85701</v>
      </c>
      <c r="G69" s="132" t="s">
        <v>193</v>
      </c>
      <c r="H69" s="182">
        <v>85701</v>
      </c>
      <c r="I69" s="132" t="s">
        <v>121</v>
      </c>
      <c r="J69" s="164" t="s">
        <v>122</v>
      </c>
      <c r="K69" s="164" t="s">
        <v>162</v>
      </c>
      <c r="L69" s="248"/>
      <c r="M69" s="79"/>
      <c r="N69" s="63"/>
    </row>
    <row r="70" spans="1:14" s="62" customFormat="1" ht="67.900000000000006" customHeight="1" x14ac:dyDescent="0.2">
      <c r="A70" s="247">
        <v>20</v>
      </c>
      <c r="B70" s="164" t="s">
        <v>170</v>
      </c>
      <c r="C70" s="164" t="s">
        <v>128</v>
      </c>
      <c r="D70" s="164" t="s">
        <v>248</v>
      </c>
      <c r="E70" s="132">
        <v>22300</v>
      </c>
      <c r="F70" s="182">
        <v>979416</v>
      </c>
      <c r="G70" s="132" t="s">
        <v>193</v>
      </c>
      <c r="H70" s="182">
        <v>979416</v>
      </c>
      <c r="I70" s="132" t="s">
        <v>121</v>
      </c>
      <c r="J70" s="164" t="s">
        <v>122</v>
      </c>
      <c r="K70" s="164" t="s">
        <v>162</v>
      </c>
      <c r="L70" s="248"/>
      <c r="M70" s="79"/>
      <c r="N70" s="63"/>
    </row>
    <row r="71" spans="1:14" s="62" customFormat="1" ht="67.900000000000006" customHeight="1" x14ac:dyDescent="0.2">
      <c r="A71" s="247">
        <v>21</v>
      </c>
      <c r="B71" s="164" t="s">
        <v>222</v>
      </c>
      <c r="C71" s="164" t="s">
        <v>64</v>
      </c>
      <c r="D71" s="164" t="s">
        <v>223</v>
      </c>
      <c r="E71" s="132">
        <v>1806</v>
      </c>
      <c r="F71" s="182">
        <v>140705.46</v>
      </c>
      <c r="G71" s="132" t="s">
        <v>224</v>
      </c>
      <c r="H71" s="182">
        <v>140705.46</v>
      </c>
      <c r="I71" s="132" t="s">
        <v>244</v>
      </c>
      <c r="J71" s="164" t="s">
        <v>245</v>
      </c>
      <c r="K71" s="164" t="s">
        <v>162</v>
      </c>
      <c r="L71" s="248"/>
      <c r="M71" s="79"/>
      <c r="N71" s="63"/>
    </row>
    <row r="72" spans="1:14" s="62" customFormat="1" ht="125.25" customHeight="1" x14ac:dyDescent="0.2">
      <c r="A72" s="247">
        <v>22</v>
      </c>
      <c r="B72" s="164" t="s">
        <v>242</v>
      </c>
      <c r="C72" s="164" t="s">
        <v>66</v>
      </c>
      <c r="D72" s="164" t="s">
        <v>232</v>
      </c>
      <c r="E72" s="132">
        <v>815</v>
      </c>
      <c r="F72" s="182">
        <v>433221.4</v>
      </c>
      <c r="G72" s="132" t="s">
        <v>224</v>
      </c>
      <c r="H72" s="182">
        <v>433221.4</v>
      </c>
      <c r="I72" s="132" t="s">
        <v>237</v>
      </c>
      <c r="J72" s="164" t="s">
        <v>233</v>
      </c>
      <c r="K72" s="164" t="s">
        <v>229</v>
      </c>
      <c r="L72" s="248"/>
      <c r="M72" s="79"/>
      <c r="N72" s="63"/>
    </row>
    <row r="73" spans="1:14" s="62" customFormat="1" ht="125.25" customHeight="1" x14ac:dyDescent="0.2">
      <c r="A73" s="247">
        <v>23</v>
      </c>
      <c r="B73" s="164" t="s">
        <v>234</v>
      </c>
      <c r="C73" s="164" t="s">
        <v>67</v>
      </c>
      <c r="D73" s="164" t="s">
        <v>235</v>
      </c>
      <c r="E73" s="132">
        <v>3470</v>
      </c>
      <c r="F73" s="182">
        <v>2537715.1</v>
      </c>
      <c r="G73" s="132" t="s">
        <v>224</v>
      </c>
      <c r="H73" s="182">
        <v>2537715.1</v>
      </c>
      <c r="I73" s="132" t="s">
        <v>237</v>
      </c>
      <c r="J73" s="164" t="s">
        <v>236</v>
      </c>
      <c r="K73" s="164" t="s">
        <v>162</v>
      </c>
      <c r="L73" s="248"/>
      <c r="M73" s="79"/>
      <c r="N73" s="63"/>
    </row>
    <row r="74" spans="1:14" s="62" customFormat="1" ht="111.75" customHeight="1" x14ac:dyDescent="0.2">
      <c r="A74" s="247">
        <v>24</v>
      </c>
      <c r="B74" s="164" t="s">
        <v>238</v>
      </c>
      <c r="C74" s="164" t="s">
        <v>93</v>
      </c>
      <c r="D74" s="164" t="s">
        <v>239</v>
      </c>
      <c r="E74" s="132">
        <v>335</v>
      </c>
      <c r="F74" s="182">
        <v>173329</v>
      </c>
      <c r="G74" s="132" t="s">
        <v>224</v>
      </c>
      <c r="H74" s="182">
        <v>173329</v>
      </c>
      <c r="I74" s="132" t="s">
        <v>237</v>
      </c>
      <c r="J74" s="164" t="s">
        <v>240</v>
      </c>
      <c r="K74" s="164" t="s">
        <v>229</v>
      </c>
      <c r="L74" s="248"/>
      <c r="M74" s="79"/>
      <c r="N74" s="63"/>
    </row>
    <row r="75" spans="1:14" s="62" customFormat="1" ht="131.25" customHeight="1" x14ac:dyDescent="0.2">
      <c r="A75" s="247">
        <v>25</v>
      </c>
      <c r="B75" s="164" t="s">
        <v>241</v>
      </c>
      <c r="C75" s="164" t="s">
        <v>225</v>
      </c>
      <c r="D75" s="164" t="s">
        <v>243</v>
      </c>
      <c r="E75" s="132">
        <v>870</v>
      </c>
      <c r="F75" s="182">
        <v>426012.9</v>
      </c>
      <c r="G75" s="132" t="s">
        <v>224</v>
      </c>
      <c r="H75" s="182">
        <v>426012.9</v>
      </c>
      <c r="I75" s="132" t="s">
        <v>237</v>
      </c>
      <c r="J75" s="164" t="s">
        <v>236</v>
      </c>
      <c r="K75" s="164" t="s">
        <v>229</v>
      </c>
      <c r="L75" s="248"/>
      <c r="M75" s="79"/>
      <c r="N75" s="63"/>
    </row>
    <row r="76" spans="1:14" s="62" customFormat="1" ht="131.25" customHeight="1" x14ac:dyDescent="0.2">
      <c r="A76" s="247">
        <v>26</v>
      </c>
      <c r="B76" s="164" t="s">
        <v>166</v>
      </c>
      <c r="C76" s="164" t="s">
        <v>64</v>
      </c>
      <c r="D76" s="164" t="s">
        <v>252</v>
      </c>
      <c r="E76" s="132">
        <v>2131</v>
      </c>
      <c r="F76" s="182">
        <v>166026.21</v>
      </c>
      <c r="G76" s="132" t="s">
        <v>224</v>
      </c>
      <c r="H76" s="182">
        <v>166026.21</v>
      </c>
      <c r="I76" s="132" t="s">
        <v>253</v>
      </c>
      <c r="J76" s="164" t="s">
        <v>254</v>
      </c>
      <c r="K76" s="164" t="s">
        <v>162</v>
      </c>
      <c r="L76" s="248"/>
      <c r="M76" s="79"/>
      <c r="N76" s="63"/>
    </row>
    <row r="77" spans="1:14" s="62" customFormat="1" ht="131.25" customHeight="1" x14ac:dyDescent="0.2">
      <c r="A77" s="247">
        <v>27</v>
      </c>
      <c r="B77" s="164" t="s">
        <v>166</v>
      </c>
      <c r="C77" s="164" t="s">
        <v>286</v>
      </c>
      <c r="D77" s="164" t="s">
        <v>287</v>
      </c>
      <c r="E77" s="132">
        <v>3500</v>
      </c>
      <c r="F77" s="182">
        <v>227185</v>
      </c>
      <c r="G77" s="132" t="s">
        <v>224</v>
      </c>
      <c r="H77" s="182">
        <v>227185</v>
      </c>
      <c r="I77" s="249" t="s">
        <v>303</v>
      </c>
      <c r="J77" s="164"/>
      <c r="K77" s="164" t="s">
        <v>162</v>
      </c>
      <c r="L77" s="248"/>
      <c r="M77" s="79"/>
      <c r="N77" s="63"/>
    </row>
    <row r="78" spans="1:14" s="62" customFormat="1" ht="131.25" customHeight="1" x14ac:dyDescent="0.2">
      <c r="A78" s="247">
        <v>28</v>
      </c>
      <c r="B78" s="164" t="s">
        <v>166</v>
      </c>
      <c r="C78" s="164" t="s">
        <v>288</v>
      </c>
      <c r="D78" s="164" t="s">
        <v>289</v>
      </c>
      <c r="E78" s="132">
        <v>5000</v>
      </c>
      <c r="F78" s="182">
        <v>148675</v>
      </c>
      <c r="G78" s="132" t="s">
        <v>224</v>
      </c>
      <c r="H78" s="182">
        <v>148675</v>
      </c>
      <c r="I78" s="249" t="s">
        <v>303</v>
      </c>
      <c r="J78" s="164"/>
      <c r="K78" s="164" t="s">
        <v>162</v>
      </c>
      <c r="L78" s="248"/>
      <c r="M78" s="79"/>
      <c r="N78" s="63"/>
    </row>
    <row r="79" spans="1:14" s="62" customFormat="1" ht="131.25" customHeight="1" x14ac:dyDescent="0.2">
      <c r="A79" s="247">
        <v>29</v>
      </c>
      <c r="B79" s="164" t="s">
        <v>166</v>
      </c>
      <c r="C79" s="164" t="s">
        <v>290</v>
      </c>
      <c r="D79" s="164" t="s">
        <v>291</v>
      </c>
      <c r="E79" s="132">
        <v>4500</v>
      </c>
      <c r="F79" s="182">
        <v>350595</v>
      </c>
      <c r="G79" s="132" t="s">
        <v>224</v>
      </c>
      <c r="H79" s="182">
        <v>350595</v>
      </c>
      <c r="I79" s="249" t="s">
        <v>303</v>
      </c>
      <c r="J79" s="164"/>
      <c r="K79" s="164" t="s">
        <v>162</v>
      </c>
      <c r="L79" s="248"/>
      <c r="M79" s="79"/>
      <c r="N79" s="63"/>
    </row>
    <row r="80" spans="1:14" s="62" customFormat="1" ht="131.25" customHeight="1" x14ac:dyDescent="0.2">
      <c r="A80" s="247">
        <v>30</v>
      </c>
      <c r="B80" s="164" t="s">
        <v>300</v>
      </c>
      <c r="C80" s="164" t="s">
        <v>301</v>
      </c>
      <c r="D80" s="164" t="s">
        <v>302</v>
      </c>
      <c r="E80" s="132">
        <v>7</v>
      </c>
      <c r="F80" s="182">
        <v>38019.25</v>
      </c>
      <c r="G80" s="132" t="s">
        <v>224</v>
      </c>
      <c r="H80" s="182">
        <v>38019.25</v>
      </c>
      <c r="I80" s="132" t="s">
        <v>304</v>
      </c>
      <c r="J80" s="164" t="s">
        <v>305</v>
      </c>
      <c r="K80" s="164" t="s">
        <v>162</v>
      </c>
      <c r="L80" s="248"/>
      <c r="M80" s="79"/>
      <c r="N80" s="63"/>
    </row>
    <row r="81" spans="1:14" s="62" customFormat="1" ht="131.25" customHeight="1" x14ac:dyDescent="0.2">
      <c r="A81" s="247">
        <v>31</v>
      </c>
      <c r="B81" s="164" t="s">
        <v>300</v>
      </c>
      <c r="C81" s="164" t="s">
        <v>225</v>
      </c>
      <c r="D81" s="164" t="s">
        <v>306</v>
      </c>
      <c r="E81" s="132">
        <v>41</v>
      </c>
      <c r="F81" s="182">
        <v>38020.449999999997</v>
      </c>
      <c r="G81" s="132" t="s">
        <v>224</v>
      </c>
      <c r="H81" s="182">
        <v>38020.449999999997</v>
      </c>
      <c r="I81" s="132" t="s">
        <v>304</v>
      </c>
      <c r="J81" s="164" t="s">
        <v>305</v>
      </c>
      <c r="K81" s="164" t="s">
        <v>162</v>
      </c>
      <c r="L81" s="248"/>
      <c r="M81" s="79"/>
      <c r="N81" s="63"/>
    </row>
    <row r="82" spans="1:14" s="62" customFormat="1" ht="131.25" customHeight="1" x14ac:dyDescent="0.2">
      <c r="A82" s="247">
        <v>32</v>
      </c>
      <c r="B82" s="164" t="s">
        <v>300</v>
      </c>
      <c r="C82" s="164" t="s">
        <v>225</v>
      </c>
      <c r="D82" s="164" t="s">
        <v>307</v>
      </c>
      <c r="E82" s="132">
        <v>9</v>
      </c>
      <c r="F82" s="182">
        <v>119.16</v>
      </c>
      <c r="G82" s="132" t="s">
        <v>224</v>
      </c>
      <c r="H82" s="182">
        <v>119.16</v>
      </c>
      <c r="I82" s="132" t="s">
        <v>304</v>
      </c>
      <c r="J82" s="164" t="s">
        <v>305</v>
      </c>
      <c r="K82" s="164" t="s">
        <v>162</v>
      </c>
      <c r="L82" s="248"/>
      <c r="M82" s="79"/>
      <c r="N82" s="63"/>
    </row>
    <row r="83" spans="1:14" s="62" customFormat="1" ht="131.25" customHeight="1" x14ac:dyDescent="0.2">
      <c r="A83" s="247">
        <v>33</v>
      </c>
      <c r="B83" s="164" t="s">
        <v>300</v>
      </c>
      <c r="C83" s="164" t="s">
        <v>225</v>
      </c>
      <c r="D83" s="164" t="s">
        <v>308</v>
      </c>
      <c r="E83" s="132">
        <v>9</v>
      </c>
      <c r="F83" s="182">
        <v>38019.32</v>
      </c>
      <c r="G83" s="132" t="s">
        <v>224</v>
      </c>
      <c r="H83" s="182">
        <v>38019.32</v>
      </c>
      <c r="I83" s="132" t="s">
        <v>304</v>
      </c>
      <c r="J83" s="164" t="s">
        <v>305</v>
      </c>
      <c r="K83" s="164" t="s">
        <v>162</v>
      </c>
      <c r="L83" s="248"/>
      <c r="M83" s="79"/>
      <c r="N83" s="63"/>
    </row>
    <row r="84" spans="1:14" s="62" customFormat="1" ht="131.25" customHeight="1" x14ac:dyDescent="0.2">
      <c r="A84" s="247">
        <v>34</v>
      </c>
      <c r="B84" s="164" t="s">
        <v>300</v>
      </c>
      <c r="C84" s="164" t="s">
        <v>66</v>
      </c>
      <c r="D84" s="164" t="s">
        <v>309</v>
      </c>
      <c r="E84" s="132">
        <v>8</v>
      </c>
      <c r="F84" s="182">
        <v>105.92</v>
      </c>
      <c r="G84" s="132" t="s">
        <v>224</v>
      </c>
      <c r="H84" s="182">
        <v>105.92</v>
      </c>
      <c r="I84" s="132" t="s">
        <v>304</v>
      </c>
      <c r="J84" s="164" t="s">
        <v>305</v>
      </c>
      <c r="K84" s="164" t="s">
        <v>162</v>
      </c>
      <c r="L84" s="248"/>
      <c r="M84" s="79"/>
      <c r="N84" s="63"/>
    </row>
    <row r="85" spans="1:14" s="62" customFormat="1" ht="131.25" customHeight="1" x14ac:dyDescent="0.2">
      <c r="A85" s="247">
        <v>35</v>
      </c>
      <c r="B85" s="164" t="s">
        <v>300</v>
      </c>
      <c r="C85" s="164" t="s">
        <v>66</v>
      </c>
      <c r="D85" s="164" t="s">
        <v>310</v>
      </c>
      <c r="E85" s="132">
        <v>12</v>
      </c>
      <c r="F85" s="182">
        <v>38019.42</v>
      </c>
      <c r="G85" s="132" t="s">
        <v>224</v>
      </c>
      <c r="H85" s="182">
        <v>38019.42</v>
      </c>
      <c r="I85" s="132" t="s">
        <v>304</v>
      </c>
      <c r="J85" s="164" t="s">
        <v>305</v>
      </c>
      <c r="K85" s="164" t="s">
        <v>162</v>
      </c>
      <c r="L85" s="248"/>
      <c r="M85" s="79"/>
      <c r="N85" s="63"/>
    </row>
    <row r="86" spans="1:14" s="62" customFormat="1" ht="131.25" customHeight="1" x14ac:dyDescent="0.2">
      <c r="A86" s="247">
        <v>36</v>
      </c>
      <c r="B86" s="164" t="s">
        <v>300</v>
      </c>
      <c r="C86" s="164" t="s">
        <v>311</v>
      </c>
      <c r="D86" s="164" t="s">
        <v>312</v>
      </c>
      <c r="E86" s="132">
        <v>4</v>
      </c>
      <c r="F86" s="182">
        <v>38019.14</v>
      </c>
      <c r="G86" s="132" t="s">
        <v>224</v>
      </c>
      <c r="H86" s="182">
        <v>38019.14</v>
      </c>
      <c r="I86" s="132" t="s">
        <v>304</v>
      </c>
      <c r="J86" s="164" t="s">
        <v>305</v>
      </c>
      <c r="K86" s="164" t="s">
        <v>162</v>
      </c>
      <c r="L86" s="248"/>
      <c r="M86" s="79"/>
      <c r="N86" s="63"/>
    </row>
    <row r="87" spans="1:14" s="62" customFormat="1" ht="131.25" customHeight="1" x14ac:dyDescent="0.2">
      <c r="A87" s="247">
        <v>37</v>
      </c>
      <c r="B87" s="164" t="s">
        <v>300</v>
      </c>
      <c r="C87" s="164" t="s">
        <v>98</v>
      </c>
      <c r="D87" s="164" t="s">
        <v>313</v>
      </c>
      <c r="E87" s="132">
        <v>4</v>
      </c>
      <c r="F87" s="182">
        <v>52.96</v>
      </c>
      <c r="G87" s="132" t="s">
        <v>224</v>
      </c>
      <c r="H87" s="182">
        <v>52.96</v>
      </c>
      <c r="I87" s="132" t="s">
        <v>304</v>
      </c>
      <c r="J87" s="164" t="s">
        <v>305</v>
      </c>
      <c r="K87" s="164" t="s">
        <v>162</v>
      </c>
      <c r="L87" s="248"/>
      <c r="M87" s="79"/>
      <c r="N87" s="63"/>
    </row>
    <row r="88" spans="1:14" s="62" customFormat="1" ht="131.25" customHeight="1" x14ac:dyDescent="0.2">
      <c r="A88" s="247">
        <v>38</v>
      </c>
      <c r="B88" s="164" t="s">
        <v>166</v>
      </c>
      <c r="C88" s="164" t="s">
        <v>98</v>
      </c>
      <c r="D88" s="164" t="s">
        <v>314</v>
      </c>
      <c r="E88" s="132">
        <v>2500</v>
      </c>
      <c r="F88" s="182">
        <v>153825</v>
      </c>
      <c r="G88" s="132" t="s">
        <v>224</v>
      </c>
      <c r="H88" s="182">
        <v>153825</v>
      </c>
      <c r="I88" s="132" t="s">
        <v>315</v>
      </c>
      <c r="J88" s="164" t="s">
        <v>316</v>
      </c>
      <c r="K88" s="164" t="s">
        <v>162</v>
      </c>
      <c r="L88" s="248"/>
      <c r="M88" s="79"/>
      <c r="N88" s="63"/>
    </row>
    <row r="89" spans="1:14" s="62" customFormat="1" ht="23.25" customHeight="1" x14ac:dyDescent="0.25">
      <c r="A89" s="121"/>
      <c r="B89" s="122" t="s">
        <v>13</v>
      </c>
      <c r="C89" s="123"/>
      <c r="D89" s="124"/>
      <c r="E89" s="125">
        <f>E51+E52+E53+E54+E55+E56+E57+E58+E59+E60+E61+E62+E63+E64+E65+E66+E67+E68+E69+E70+E71+E72+E73+E74+E75+E76+E77+E78+E88+E79+E80+E81+E82+E83+E84+E85+E86+E87</f>
        <v>150455</v>
      </c>
      <c r="F89" s="250">
        <f>F51+F52+F53+F54+F55+F56+F57+F58+F59+F60+F61+F62+F63+F64+F65+F66+F67+F68+F69+F70+F71+F72+F73+F74+F75+F76+F77+F78+F88+F79+F80+F81+F82+F83+F84+F85+F86+F87</f>
        <v>8317512.2699999996</v>
      </c>
      <c r="G89" s="126"/>
      <c r="H89" s="250">
        <f>H51+H52+H53+H54+H55+H56+H57+H58+H59+H60+H61+H62+H63+H64+H65+H66+H67+H68+H69+H70+H71+H72+H73+H74+H75+H76+H77+H78+H88+H79+H80+H81+H82+H83+H84+H85+H86+H87</f>
        <v>8317512.2699999996</v>
      </c>
      <c r="I89" s="127"/>
      <c r="J89" s="150"/>
      <c r="K89" s="151"/>
      <c r="L89" s="144"/>
      <c r="M89" s="79"/>
      <c r="N89" s="63"/>
    </row>
    <row r="90" spans="1:14" s="62" customFormat="1" ht="22.5" customHeight="1" x14ac:dyDescent="0.25">
      <c r="A90" s="121"/>
      <c r="B90" s="122" t="s">
        <v>14</v>
      </c>
      <c r="C90" s="123"/>
      <c r="D90" s="124"/>
      <c r="E90" s="125"/>
      <c r="F90" s="139">
        <f>F24+F32+F45+F48+F89</f>
        <v>116737562.07999998</v>
      </c>
      <c r="G90" s="139">
        <f>G24+G32+G45+G48</f>
        <v>84195</v>
      </c>
      <c r="H90" s="139">
        <f>H24+H32+H45+H48+H89</f>
        <v>27825749.879999999</v>
      </c>
      <c r="I90" s="127"/>
      <c r="J90" s="150"/>
      <c r="K90" s="151"/>
      <c r="L90" s="144"/>
      <c r="M90" s="79"/>
      <c r="N90" s="63"/>
    </row>
    <row r="91" spans="1:14" ht="15" customHeight="1" x14ac:dyDescent="0.25">
      <c r="A91" s="124"/>
      <c r="B91" s="128" t="s">
        <v>50</v>
      </c>
      <c r="C91" s="129"/>
      <c r="D91" s="130"/>
      <c r="E91" s="238"/>
      <c r="F91" s="139">
        <f>F89</f>
        <v>8317512.2699999996</v>
      </c>
      <c r="G91" s="131"/>
      <c r="H91" s="139">
        <f>H89</f>
        <v>8317512.2699999996</v>
      </c>
      <c r="I91" s="130"/>
      <c r="J91" s="152"/>
      <c r="K91" s="153"/>
      <c r="L91" s="153"/>
      <c r="M91" s="79"/>
      <c r="N91" s="63"/>
    </row>
    <row r="92" spans="1:14" x14ac:dyDescent="0.25">
      <c r="A92" s="28"/>
      <c r="B92" s="28"/>
      <c r="C92" s="28"/>
      <c r="D92" s="28"/>
      <c r="E92" s="67"/>
      <c r="F92" s="10"/>
      <c r="G92" s="68"/>
      <c r="H92" s="69"/>
      <c r="I92" s="28"/>
      <c r="J92" s="83"/>
      <c r="K92" s="28"/>
      <c r="L92" s="28"/>
    </row>
    <row r="93" spans="1:14" x14ac:dyDescent="0.25">
      <c r="A93" s="28"/>
      <c r="B93" s="28"/>
      <c r="C93" s="28"/>
      <c r="D93" s="28"/>
      <c r="E93" s="70"/>
      <c r="F93" s="77"/>
      <c r="G93" s="10"/>
      <c r="H93" s="68"/>
      <c r="I93" s="28"/>
      <c r="J93" s="83"/>
      <c r="K93" s="28"/>
      <c r="L93" s="28"/>
    </row>
    <row r="94" spans="1:14" x14ac:dyDescent="0.25">
      <c r="F94" s="110"/>
      <c r="G94" s="110"/>
      <c r="H94" s="111"/>
    </row>
    <row r="95" spans="1:14" ht="15.75" x14ac:dyDescent="0.25">
      <c r="A95" s="219"/>
      <c r="B95" s="220"/>
      <c r="C95" s="220"/>
      <c r="D95" s="220"/>
      <c r="E95" s="221"/>
      <c r="F95" s="222"/>
      <c r="G95" s="221"/>
      <c r="H95" s="222"/>
      <c r="I95" s="223"/>
      <c r="J95" s="220"/>
      <c r="K95" s="220"/>
      <c r="L95" s="224"/>
    </row>
    <row r="96" spans="1:14" ht="15.75" x14ac:dyDescent="0.25">
      <c r="A96" s="219"/>
      <c r="B96" s="220"/>
      <c r="C96" s="220"/>
      <c r="D96" s="220"/>
      <c r="E96" s="221"/>
      <c r="F96" s="222"/>
      <c r="G96" s="221"/>
      <c r="H96" s="222"/>
      <c r="I96" s="223"/>
      <c r="J96" s="220"/>
      <c r="K96" s="220"/>
      <c r="L96" s="224"/>
    </row>
    <row r="97" spans="1:12" ht="15.75" x14ac:dyDescent="0.25">
      <c r="A97" s="219"/>
      <c r="B97" s="220"/>
      <c r="C97" s="220"/>
      <c r="D97" s="220"/>
      <c r="E97" s="221"/>
      <c r="F97" s="222"/>
      <c r="G97" s="221"/>
      <c r="H97" s="222"/>
      <c r="I97" s="223"/>
      <c r="J97" s="220"/>
      <c r="K97" s="220"/>
      <c r="L97" s="224"/>
    </row>
    <row r="140" spans="9:10" x14ac:dyDescent="0.25">
      <c r="I140" s="74"/>
      <c r="J140" s="84"/>
    </row>
  </sheetData>
  <mergeCells count="6">
    <mergeCell ref="G2:L2"/>
    <mergeCell ref="A49:L49"/>
    <mergeCell ref="A16:L16"/>
    <mergeCell ref="A25:L25"/>
    <mergeCell ref="A33:L33"/>
    <mergeCell ref="A46:L46"/>
  </mergeCells>
  <phoneticPr fontId="0" type="noConversion"/>
  <printOptions horizontalCentered="1" verticalCentered="1"/>
  <pageMargins left="0.19685039370078741" right="0.19685039370078741" top="0.74803149606299213" bottom="0.35433070866141736" header="0.31496062992125984" footer="0.31496062992125984"/>
  <pageSetup paperSize="9" scale="74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2"/>
  <sheetViews>
    <sheetView zoomScale="80" zoomScaleNormal="80" zoomScalePageLayoutView="110" workbookViewId="0">
      <selection activeCell="J14" sqref="J14"/>
    </sheetView>
  </sheetViews>
  <sheetFormatPr defaultColWidth="9.140625" defaultRowHeight="12.75" x14ac:dyDescent="0.2"/>
  <cols>
    <col min="1" max="1" width="8.42578125" style="13" customWidth="1"/>
    <col min="2" max="2" width="23" style="15" customWidth="1"/>
    <col min="3" max="3" width="14" style="15" customWidth="1"/>
    <col min="4" max="4" width="14.85546875" style="96" customWidth="1"/>
    <col min="5" max="5" width="15.42578125" style="13" customWidth="1"/>
    <col min="6" max="6" width="21" style="13" customWidth="1"/>
    <col min="7" max="7" width="18.5703125" style="13" customWidth="1"/>
    <col min="8" max="8" width="18.85546875" style="13" customWidth="1"/>
    <col min="9" max="9" width="13.140625" style="13" customWidth="1"/>
    <col min="10" max="10" width="16.42578125" style="13" bestFit="1" customWidth="1"/>
    <col min="11" max="11" width="18.28515625" style="13" customWidth="1"/>
    <col min="12" max="12" width="16.5703125" style="13" customWidth="1"/>
    <col min="13" max="16384" width="9.140625" style="13"/>
  </cols>
  <sheetData>
    <row r="2" spans="1:13" x14ac:dyDescent="0.2">
      <c r="D2" s="100"/>
      <c r="E2" s="14" t="s">
        <v>8</v>
      </c>
    </row>
    <row r="3" spans="1:13" x14ac:dyDescent="0.2">
      <c r="D3" s="100"/>
      <c r="E3" s="14" t="s">
        <v>9</v>
      </c>
    </row>
    <row r="5" spans="1:13" ht="13.5" thickBot="1" x14ac:dyDescent="0.25"/>
    <row r="6" spans="1:13" ht="126.75" thickBot="1" x14ac:dyDescent="0.25">
      <c r="A6" s="38" t="s">
        <v>2</v>
      </c>
      <c r="B6" s="39" t="s">
        <v>10</v>
      </c>
      <c r="C6" s="39" t="s">
        <v>255</v>
      </c>
      <c r="D6" s="39" t="s">
        <v>259</v>
      </c>
      <c r="E6" s="39" t="s">
        <v>203</v>
      </c>
      <c r="F6" s="39" t="s">
        <v>11</v>
      </c>
      <c r="G6" s="39" t="s">
        <v>3</v>
      </c>
      <c r="H6" s="39" t="s">
        <v>12</v>
      </c>
      <c r="L6" s="213"/>
    </row>
    <row r="7" spans="1:13" ht="15" customHeight="1" x14ac:dyDescent="0.2">
      <c r="A7" s="16">
        <v>1</v>
      </c>
      <c r="B7" s="91">
        <v>2</v>
      </c>
      <c r="C7" s="99">
        <v>3</v>
      </c>
      <c r="D7" s="101">
        <v>4</v>
      </c>
      <c r="E7" s="18">
        <v>5</v>
      </c>
      <c r="F7" s="17">
        <v>6</v>
      </c>
      <c r="G7" s="18">
        <v>7</v>
      </c>
      <c r="H7" s="17">
        <v>8</v>
      </c>
      <c r="L7" s="213"/>
    </row>
    <row r="8" spans="1:13" ht="25.5" customHeight="1" x14ac:dyDescent="0.2">
      <c r="A8" s="260" t="s">
        <v>297</v>
      </c>
      <c r="B8" s="261"/>
      <c r="C8" s="261"/>
      <c r="D8" s="261"/>
      <c r="E8" s="261"/>
      <c r="F8" s="261"/>
      <c r="G8" s="261"/>
      <c r="H8" s="262"/>
    </row>
    <row r="9" spans="1:13" ht="70.5" customHeight="1" x14ac:dyDescent="0.3">
      <c r="A9" s="166">
        <v>1</v>
      </c>
      <c r="B9" s="164" t="s">
        <v>129</v>
      </c>
      <c r="C9" s="182">
        <v>641175</v>
      </c>
      <c r="D9" s="182">
        <v>641175</v>
      </c>
      <c r="E9" s="132" t="s">
        <v>207</v>
      </c>
      <c r="F9" s="132" t="s">
        <v>204</v>
      </c>
      <c r="G9" s="132" t="s">
        <v>163</v>
      </c>
      <c r="H9" s="167"/>
      <c r="I9" s="23"/>
      <c r="J9" s="214"/>
      <c r="K9" s="214"/>
      <c r="L9" s="214"/>
      <c r="M9" s="215"/>
    </row>
    <row r="10" spans="1:13" ht="64.5" customHeight="1" x14ac:dyDescent="0.3">
      <c r="A10" s="166">
        <v>2</v>
      </c>
      <c r="B10" s="164" t="s">
        <v>132</v>
      </c>
      <c r="C10" s="182">
        <v>495562.41</v>
      </c>
      <c r="D10" s="182">
        <v>495562.41</v>
      </c>
      <c r="E10" s="132" t="s">
        <v>133</v>
      </c>
      <c r="F10" s="132" t="s">
        <v>206</v>
      </c>
      <c r="G10" s="132" t="s">
        <v>163</v>
      </c>
      <c r="H10" s="167"/>
      <c r="J10" s="214"/>
      <c r="K10" s="214"/>
      <c r="L10" s="214"/>
      <c r="M10" s="215"/>
    </row>
    <row r="11" spans="1:13" ht="64.5" customHeight="1" x14ac:dyDescent="0.3">
      <c r="A11" s="166">
        <v>3</v>
      </c>
      <c r="B11" s="225" t="s">
        <v>292</v>
      </c>
      <c r="C11" s="226">
        <v>3164800</v>
      </c>
      <c r="D11" s="226">
        <v>1046818.42</v>
      </c>
      <c r="E11" s="146" t="s">
        <v>293</v>
      </c>
      <c r="F11" s="146" t="s">
        <v>294</v>
      </c>
      <c r="G11" s="132" t="s">
        <v>163</v>
      </c>
      <c r="H11" s="167"/>
      <c r="J11" s="214"/>
      <c r="K11" s="214"/>
      <c r="L11" s="214"/>
      <c r="M11" s="215"/>
    </row>
    <row r="12" spans="1:13" ht="16.5" customHeight="1" x14ac:dyDescent="0.3">
      <c r="A12" s="19"/>
      <c r="B12" s="104" t="s">
        <v>13</v>
      </c>
      <c r="C12" s="178">
        <f>C9+C10+C11</f>
        <v>4301537.41</v>
      </c>
      <c r="D12" s="178">
        <f>D9+D10+D11</f>
        <v>2183555.83</v>
      </c>
      <c r="E12" s="105"/>
      <c r="F12" s="106"/>
      <c r="G12" s="107"/>
      <c r="H12" s="11"/>
      <c r="J12" s="214"/>
      <c r="K12" s="214"/>
      <c r="L12" s="214"/>
      <c r="M12" s="215"/>
    </row>
    <row r="13" spans="1:13" ht="16.5" customHeight="1" x14ac:dyDescent="0.3">
      <c r="A13" s="260" t="s">
        <v>298</v>
      </c>
      <c r="B13" s="261"/>
      <c r="C13" s="261"/>
      <c r="D13" s="261"/>
      <c r="E13" s="261"/>
      <c r="F13" s="261"/>
      <c r="G13" s="261"/>
      <c r="H13" s="262"/>
      <c r="J13" s="214"/>
      <c r="K13" s="214"/>
      <c r="L13" s="214"/>
      <c r="M13" s="215"/>
    </row>
    <row r="14" spans="1:13" ht="57" customHeight="1" x14ac:dyDescent="0.3">
      <c r="A14" s="165">
        <v>1</v>
      </c>
      <c r="B14" s="164" t="s">
        <v>145</v>
      </c>
      <c r="C14" s="182">
        <v>204350</v>
      </c>
      <c r="D14" s="182">
        <v>204350</v>
      </c>
      <c r="E14" s="132" t="s">
        <v>146</v>
      </c>
      <c r="F14" s="132" t="s">
        <v>147</v>
      </c>
      <c r="G14" s="132" t="s">
        <v>162</v>
      </c>
      <c r="H14" s="169"/>
      <c r="J14" s="214"/>
      <c r="K14" s="214"/>
      <c r="L14" s="214"/>
      <c r="M14" s="215"/>
    </row>
    <row r="15" spans="1:13" ht="53.25" customHeight="1" x14ac:dyDescent="0.3">
      <c r="A15" s="165">
        <v>2</v>
      </c>
      <c r="B15" s="164" t="s">
        <v>148</v>
      </c>
      <c r="C15" s="182">
        <v>401292</v>
      </c>
      <c r="D15" s="182">
        <v>110355.3</v>
      </c>
      <c r="E15" s="132" t="s">
        <v>149</v>
      </c>
      <c r="F15" s="132" t="s">
        <v>209</v>
      </c>
      <c r="G15" s="132" t="s">
        <v>162</v>
      </c>
      <c r="H15" s="168"/>
      <c r="J15" s="214"/>
      <c r="K15" s="214"/>
      <c r="L15" s="214"/>
      <c r="M15" s="215"/>
    </row>
    <row r="16" spans="1:13" ht="54.75" customHeight="1" x14ac:dyDescent="0.3">
      <c r="A16" s="165">
        <v>3</v>
      </c>
      <c r="B16" s="164" t="s">
        <v>150</v>
      </c>
      <c r="C16" s="182">
        <v>420141</v>
      </c>
      <c r="D16" s="182">
        <v>115538.94</v>
      </c>
      <c r="E16" s="132" t="s">
        <v>149</v>
      </c>
      <c r="F16" s="132" t="s">
        <v>213</v>
      </c>
      <c r="G16" s="132" t="s">
        <v>162</v>
      </c>
      <c r="H16" s="168"/>
      <c r="J16" s="214"/>
      <c r="K16" s="214"/>
      <c r="L16" s="214"/>
      <c r="M16" s="215"/>
    </row>
    <row r="17" spans="1:13" ht="52.5" customHeight="1" x14ac:dyDescent="0.3">
      <c r="A17" s="165">
        <v>4</v>
      </c>
      <c r="B17" s="164" t="s">
        <v>151</v>
      </c>
      <c r="C17" s="182">
        <v>519421</v>
      </c>
      <c r="D17" s="182">
        <v>142840.70000000001</v>
      </c>
      <c r="E17" s="132" t="s">
        <v>149</v>
      </c>
      <c r="F17" s="132" t="s">
        <v>214</v>
      </c>
      <c r="G17" s="132" t="s">
        <v>162</v>
      </c>
      <c r="H17" s="168"/>
      <c r="J17" s="214"/>
      <c r="K17" s="214"/>
      <c r="L17" s="214"/>
      <c r="M17" s="215"/>
    </row>
    <row r="18" spans="1:13" ht="50.25" customHeight="1" x14ac:dyDescent="0.3">
      <c r="A18" s="165">
        <v>5</v>
      </c>
      <c r="B18" s="164" t="s">
        <v>153</v>
      </c>
      <c r="C18" s="182">
        <v>244928</v>
      </c>
      <c r="D18" s="182">
        <v>0</v>
      </c>
      <c r="E18" s="132" t="s">
        <v>210</v>
      </c>
      <c r="F18" s="132" t="s">
        <v>215</v>
      </c>
      <c r="G18" s="132" t="s">
        <v>162</v>
      </c>
      <c r="H18" s="168"/>
      <c r="J18" s="214"/>
      <c r="K18" s="214"/>
      <c r="L18" s="214"/>
      <c r="M18" s="215"/>
    </row>
    <row r="19" spans="1:13" ht="55.5" customHeight="1" x14ac:dyDescent="0.3">
      <c r="A19" s="121">
        <v>6</v>
      </c>
      <c r="B19" s="170" t="s">
        <v>157</v>
      </c>
      <c r="C19" s="183">
        <v>237866.29</v>
      </c>
      <c r="D19" s="183">
        <v>0</v>
      </c>
      <c r="E19" s="171" t="s">
        <v>158</v>
      </c>
      <c r="F19" s="147" t="s">
        <v>218</v>
      </c>
      <c r="G19" s="132" t="s">
        <v>162</v>
      </c>
      <c r="H19" s="172"/>
      <c r="J19" s="214"/>
      <c r="K19" s="214"/>
      <c r="L19" s="214"/>
      <c r="M19" s="215"/>
    </row>
    <row r="20" spans="1:13" ht="55.5" customHeight="1" x14ac:dyDescent="0.3">
      <c r="A20" s="121">
        <v>7</v>
      </c>
      <c r="B20" s="164" t="s">
        <v>136</v>
      </c>
      <c r="C20" s="182">
        <v>79780</v>
      </c>
      <c r="D20" s="182">
        <v>79780</v>
      </c>
      <c r="E20" s="164" t="s">
        <v>137</v>
      </c>
      <c r="F20" s="164" t="s">
        <v>138</v>
      </c>
      <c r="G20" s="132" t="s">
        <v>163</v>
      </c>
      <c r="H20" s="172"/>
      <c r="J20" s="214"/>
      <c r="K20" s="214"/>
      <c r="L20" s="214"/>
      <c r="M20" s="215"/>
    </row>
    <row r="21" spans="1:13" ht="55.5" customHeight="1" x14ac:dyDescent="0.3">
      <c r="A21" s="121">
        <v>8</v>
      </c>
      <c r="B21" s="164" t="s">
        <v>139</v>
      </c>
      <c r="C21" s="182">
        <v>55500</v>
      </c>
      <c r="D21" s="182">
        <v>55500</v>
      </c>
      <c r="E21" s="164" t="s">
        <v>140</v>
      </c>
      <c r="F21" s="164" t="s">
        <v>141</v>
      </c>
      <c r="G21" s="132" t="s">
        <v>163</v>
      </c>
      <c r="H21" s="172"/>
      <c r="J21" s="214"/>
      <c r="K21" s="214"/>
      <c r="L21" s="214"/>
      <c r="M21" s="215"/>
    </row>
    <row r="22" spans="1:13" ht="55.5" customHeight="1" x14ac:dyDescent="0.3">
      <c r="A22" s="121">
        <v>9</v>
      </c>
      <c r="B22" s="164" t="s">
        <v>152</v>
      </c>
      <c r="C22" s="182">
        <v>99800</v>
      </c>
      <c r="D22" s="182">
        <v>13306.72</v>
      </c>
      <c r="E22" s="132" t="s">
        <v>149</v>
      </c>
      <c r="F22" s="132" t="s">
        <v>214</v>
      </c>
      <c r="G22" s="132" t="s">
        <v>162</v>
      </c>
      <c r="H22" s="172"/>
      <c r="J22" s="214"/>
      <c r="K22" s="214"/>
      <c r="L22" s="214"/>
      <c r="M22" s="215"/>
    </row>
    <row r="23" spans="1:13" ht="55.5" customHeight="1" x14ac:dyDescent="0.3">
      <c r="A23" s="121">
        <v>10</v>
      </c>
      <c r="B23" s="164" t="s">
        <v>154</v>
      </c>
      <c r="C23" s="182">
        <v>97700</v>
      </c>
      <c r="D23" s="182">
        <v>0</v>
      </c>
      <c r="E23" s="132" t="s">
        <v>212</v>
      </c>
      <c r="F23" s="132" t="s">
        <v>217</v>
      </c>
      <c r="G23" s="132" t="s">
        <v>162</v>
      </c>
      <c r="H23" s="172"/>
      <c r="J23" s="214"/>
      <c r="K23" s="214"/>
      <c r="L23" s="214"/>
      <c r="M23" s="215"/>
    </row>
    <row r="24" spans="1:13" ht="55.5" customHeight="1" x14ac:dyDescent="0.3">
      <c r="A24" s="121">
        <v>11</v>
      </c>
      <c r="B24" s="170" t="s">
        <v>130</v>
      </c>
      <c r="C24" s="183">
        <v>35000</v>
      </c>
      <c r="D24" s="183">
        <v>35000</v>
      </c>
      <c r="E24" s="171" t="s">
        <v>131</v>
      </c>
      <c r="F24" s="147" t="s">
        <v>205</v>
      </c>
      <c r="G24" s="132" t="s">
        <v>163</v>
      </c>
      <c r="H24" s="172"/>
      <c r="J24" s="214"/>
      <c r="K24" s="214"/>
      <c r="L24" s="214"/>
      <c r="M24" s="215"/>
    </row>
    <row r="25" spans="1:13" ht="55.5" customHeight="1" x14ac:dyDescent="0.3">
      <c r="A25" s="121">
        <v>12</v>
      </c>
      <c r="B25" s="170" t="s">
        <v>260</v>
      </c>
      <c r="C25" s="183">
        <v>260000</v>
      </c>
      <c r="D25" s="183">
        <v>116999.91</v>
      </c>
      <c r="E25" s="171" t="s">
        <v>261</v>
      </c>
      <c r="F25" s="147" t="s">
        <v>262</v>
      </c>
      <c r="G25" s="132" t="s">
        <v>163</v>
      </c>
      <c r="H25" s="172"/>
      <c r="J25" s="214"/>
      <c r="K25" s="214"/>
      <c r="L25" s="214"/>
      <c r="M25" s="215"/>
    </row>
    <row r="26" spans="1:13" ht="55.5" customHeight="1" x14ac:dyDescent="0.3">
      <c r="A26" s="121">
        <v>13</v>
      </c>
      <c r="B26" s="170" t="s">
        <v>317</v>
      </c>
      <c r="C26" s="183">
        <v>281000</v>
      </c>
      <c r="D26" s="183">
        <v>172923.04</v>
      </c>
      <c r="E26" s="171" t="s">
        <v>318</v>
      </c>
      <c r="F26" s="147" t="s">
        <v>319</v>
      </c>
      <c r="G26" s="132" t="s">
        <v>163</v>
      </c>
      <c r="H26" s="172"/>
      <c r="J26" s="214"/>
      <c r="K26" s="214"/>
      <c r="L26" s="214"/>
      <c r="M26" s="215"/>
    </row>
    <row r="27" spans="1:13" ht="55.5" customHeight="1" x14ac:dyDescent="0.3">
      <c r="A27" s="121">
        <v>14</v>
      </c>
      <c r="B27" s="170" t="s">
        <v>320</v>
      </c>
      <c r="C27" s="183">
        <v>2620700</v>
      </c>
      <c r="D27" s="183">
        <v>0</v>
      </c>
      <c r="E27" s="171" t="s">
        <v>321</v>
      </c>
      <c r="F27" s="147" t="s">
        <v>322</v>
      </c>
      <c r="G27" s="132" t="s">
        <v>162</v>
      </c>
      <c r="H27" s="172"/>
      <c r="J27" s="214"/>
      <c r="K27" s="214"/>
      <c r="L27" s="214"/>
      <c r="M27" s="215"/>
    </row>
    <row r="28" spans="1:13" ht="16.5" customHeight="1" x14ac:dyDescent="0.3">
      <c r="A28" s="85"/>
      <c r="B28" s="92" t="s">
        <v>13</v>
      </c>
      <c r="C28" s="179">
        <f>C14+C15+C16+C17+C18+C19+C20+C21+C22+C23+C24+C25+C27+C26</f>
        <v>5557478.29</v>
      </c>
      <c r="D28" s="179">
        <f>D14+D15+D16+D17+D18+D19+D20+D21+D22+D23+D24+D25+D27+D26</f>
        <v>1046594.61</v>
      </c>
      <c r="E28" s="86"/>
      <c r="F28" s="87"/>
      <c r="G28" s="20"/>
      <c r="H28" s="11"/>
      <c r="J28" s="214"/>
      <c r="K28" s="214"/>
      <c r="L28" s="214"/>
      <c r="M28" s="215"/>
    </row>
    <row r="29" spans="1:13" ht="23.25" customHeight="1" x14ac:dyDescent="0.3">
      <c r="A29" s="260" t="s">
        <v>295</v>
      </c>
      <c r="B29" s="261"/>
      <c r="C29" s="261"/>
      <c r="D29" s="261"/>
      <c r="E29" s="261"/>
      <c r="F29" s="261"/>
      <c r="G29" s="261"/>
      <c r="H29" s="262"/>
      <c r="J29" s="214"/>
      <c r="K29" s="214"/>
      <c r="L29" s="214"/>
      <c r="M29" s="215"/>
    </row>
    <row r="30" spans="1:13" ht="92.45" customHeight="1" x14ac:dyDescent="0.3">
      <c r="A30" s="165">
        <v>1</v>
      </c>
      <c r="B30" s="164" t="s">
        <v>134</v>
      </c>
      <c r="C30" s="182">
        <v>119000</v>
      </c>
      <c r="D30" s="182">
        <v>119000</v>
      </c>
      <c r="E30" s="164" t="s">
        <v>135</v>
      </c>
      <c r="F30" s="164" t="s">
        <v>208</v>
      </c>
      <c r="G30" s="132" t="s">
        <v>163</v>
      </c>
      <c r="H30" s="168"/>
      <c r="I30" s="23"/>
      <c r="J30" s="215"/>
      <c r="K30" s="215"/>
      <c r="L30" s="215"/>
      <c r="M30" s="215"/>
    </row>
    <row r="31" spans="1:13" ht="92.45" customHeight="1" x14ac:dyDescent="0.25">
      <c r="A31" s="165">
        <v>2</v>
      </c>
      <c r="B31" s="164" t="s">
        <v>142</v>
      </c>
      <c r="C31" s="182">
        <v>115000</v>
      </c>
      <c r="D31" s="182">
        <v>115000</v>
      </c>
      <c r="E31" s="164" t="s">
        <v>143</v>
      </c>
      <c r="F31" s="164" t="s">
        <v>144</v>
      </c>
      <c r="G31" s="132" t="s">
        <v>163</v>
      </c>
      <c r="H31" s="168"/>
      <c r="I31" s="23"/>
      <c r="K31" s="213"/>
      <c r="L31" s="213"/>
    </row>
    <row r="32" spans="1:13" ht="51" customHeight="1" x14ac:dyDescent="0.25">
      <c r="A32" s="165">
        <v>3</v>
      </c>
      <c r="B32" s="164" t="s">
        <v>250</v>
      </c>
      <c r="C32" s="182">
        <v>101100</v>
      </c>
      <c r="D32" s="182">
        <v>0</v>
      </c>
      <c r="E32" s="132" t="s">
        <v>211</v>
      </c>
      <c r="F32" s="132" t="s">
        <v>216</v>
      </c>
      <c r="G32" s="132" t="s">
        <v>162</v>
      </c>
      <c r="H32" s="168"/>
      <c r="I32" s="23"/>
      <c r="J32" s="213"/>
      <c r="K32" s="94"/>
    </row>
    <row r="33" spans="1:11" ht="45.75" customHeight="1" x14ac:dyDescent="0.25">
      <c r="A33" s="165">
        <v>4</v>
      </c>
      <c r="B33" s="170" t="s">
        <v>159</v>
      </c>
      <c r="C33" s="183">
        <v>197000</v>
      </c>
      <c r="D33" s="183">
        <v>90291.839999999997</v>
      </c>
      <c r="E33" s="171" t="s">
        <v>160</v>
      </c>
      <c r="F33" s="147" t="s">
        <v>219</v>
      </c>
      <c r="G33" s="132" t="s">
        <v>163</v>
      </c>
      <c r="H33" s="168"/>
      <c r="I33" s="23"/>
      <c r="K33" s="213"/>
    </row>
    <row r="34" spans="1:11" ht="48.75" customHeight="1" x14ac:dyDescent="0.25">
      <c r="A34" s="165">
        <v>5</v>
      </c>
      <c r="B34" s="170" t="s">
        <v>227</v>
      </c>
      <c r="C34" s="183">
        <v>149000</v>
      </c>
      <c r="D34" s="183">
        <v>149000</v>
      </c>
      <c r="E34" s="171" t="s">
        <v>231</v>
      </c>
      <c r="F34" s="147" t="s">
        <v>228</v>
      </c>
      <c r="G34" s="132" t="s">
        <v>163</v>
      </c>
      <c r="H34" s="168"/>
      <c r="I34" s="23"/>
    </row>
    <row r="35" spans="1:11" ht="18" customHeight="1" x14ac:dyDescent="0.2">
      <c r="A35" s="85"/>
      <c r="B35" s="92" t="s">
        <v>13</v>
      </c>
      <c r="C35" s="179">
        <f>C30+C31+C33+C32+C34</f>
        <v>681100</v>
      </c>
      <c r="D35" s="179">
        <f>D30+D31+D32+D33+D34</f>
        <v>473291.83999999997</v>
      </c>
      <c r="E35" s="86"/>
      <c r="F35" s="87"/>
      <c r="G35" s="20"/>
      <c r="H35" s="11"/>
    </row>
    <row r="36" spans="1:11" ht="21.75" customHeight="1" x14ac:dyDescent="0.2">
      <c r="A36" s="88"/>
      <c r="B36" s="263" t="s">
        <v>296</v>
      </c>
      <c r="C36" s="264"/>
      <c r="D36" s="264"/>
      <c r="E36" s="264"/>
      <c r="F36" s="264"/>
      <c r="G36" s="265"/>
      <c r="H36" s="24"/>
    </row>
    <row r="37" spans="1:11" ht="64.5" customHeight="1" x14ac:dyDescent="0.35">
      <c r="A37" s="173">
        <v>1</v>
      </c>
      <c r="B37" s="174" t="s">
        <v>230</v>
      </c>
      <c r="C37" s="184">
        <v>3779982.33</v>
      </c>
      <c r="D37" s="184">
        <v>3687757.42</v>
      </c>
      <c r="E37" s="175"/>
      <c r="F37" s="176"/>
      <c r="G37" s="42" t="s">
        <v>163</v>
      </c>
      <c r="H37" s="53"/>
      <c r="J37" s="237"/>
      <c r="K37" s="237"/>
    </row>
    <row r="38" spans="1:11" ht="64.5" customHeight="1" x14ac:dyDescent="0.25">
      <c r="A38" s="173">
        <v>2</v>
      </c>
      <c r="B38" s="174" t="s">
        <v>230</v>
      </c>
      <c r="C38" s="184">
        <v>974934.33</v>
      </c>
      <c r="D38" s="184">
        <v>14289.4</v>
      </c>
      <c r="E38" s="175"/>
      <c r="F38" s="176"/>
      <c r="G38" s="42" t="s">
        <v>162</v>
      </c>
      <c r="H38" s="53"/>
    </row>
    <row r="39" spans="1:11" ht="38.25" customHeight="1" x14ac:dyDescent="0.25">
      <c r="A39" s="173"/>
      <c r="B39" s="177" t="s">
        <v>13</v>
      </c>
      <c r="C39" s="139">
        <f>C37+C38</f>
        <v>4754916.66</v>
      </c>
      <c r="D39" s="139">
        <f>D37+D38</f>
        <v>3702046.82</v>
      </c>
      <c r="E39" s="175"/>
      <c r="F39" s="176"/>
      <c r="G39" s="42"/>
      <c r="H39" s="53"/>
    </row>
    <row r="40" spans="1:11" ht="20.25" customHeight="1" x14ac:dyDescent="0.25">
      <c r="A40" s="173"/>
      <c r="B40" s="177" t="s">
        <v>14</v>
      </c>
      <c r="C40" s="139">
        <f>C12+C35+C28+C39</f>
        <v>15295032.359999999</v>
      </c>
      <c r="D40" s="139">
        <f>D12+D35+D28+D39</f>
        <v>7405489.0999999996</v>
      </c>
      <c r="E40" s="175"/>
      <c r="F40" s="176"/>
      <c r="G40" s="42"/>
      <c r="H40" s="53"/>
    </row>
    <row r="42" spans="1:11" x14ac:dyDescent="0.2">
      <c r="C42" s="94"/>
      <c r="D42" s="21"/>
      <c r="E42" s="23"/>
    </row>
    <row r="43" spans="1:11" x14ac:dyDescent="0.2">
      <c r="C43" s="25"/>
      <c r="D43" s="25"/>
      <c r="E43" s="23"/>
      <c r="F43" s="23"/>
    </row>
    <row r="44" spans="1:11" x14ac:dyDescent="0.2">
      <c r="C44" s="72"/>
      <c r="D44" s="72"/>
      <c r="E44" s="23"/>
      <c r="F44" s="71"/>
    </row>
    <row r="45" spans="1:11" x14ac:dyDescent="0.2">
      <c r="C45" s="72"/>
      <c r="D45" s="72"/>
      <c r="E45" s="23"/>
      <c r="F45" s="71"/>
    </row>
    <row r="46" spans="1:11" x14ac:dyDescent="0.2">
      <c r="C46" s="25"/>
      <c r="D46" s="97"/>
      <c r="E46" s="23"/>
    </row>
    <row r="47" spans="1:11" x14ac:dyDescent="0.2">
      <c r="C47" s="25"/>
      <c r="D47" s="97"/>
      <c r="E47" s="23"/>
    </row>
    <row r="48" spans="1:11" x14ac:dyDescent="0.2">
      <c r="C48" s="25"/>
      <c r="D48" s="97"/>
      <c r="E48" s="23"/>
    </row>
    <row r="49" spans="2:7" x14ac:dyDescent="0.2">
      <c r="B49" s="93"/>
      <c r="C49" s="95"/>
      <c r="D49" s="98"/>
      <c r="E49" s="75"/>
      <c r="F49" s="75"/>
    </row>
    <row r="50" spans="2:7" x14ac:dyDescent="0.2">
      <c r="C50" s="25"/>
      <c r="D50" s="97"/>
    </row>
    <row r="51" spans="2:7" x14ac:dyDescent="0.2">
      <c r="C51" s="25"/>
      <c r="D51" s="97"/>
      <c r="E51" s="23"/>
      <c r="F51" s="23"/>
      <c r="G51" s="23"/>
    </row>
    <row r="52" spans="2:7" x14ac:dyDescent="0.2">
      <c r="C52" s="25"/>
      <c r="D52" s="97"/>
    </row>
    <row r="53" spans="2:7" x14ac:dyDescent="0.2">
      <c r="C53" s="25"/>
      <c r="D53" s="97"/>
    </row>
    <row r="54" spans="2:7" x14ac:dyDescent="0.2">
      <c r="C54" s="25"/>
      <c r="D54" s="97"/>
    </row>
    <row r="55" spans="2:7" x14ac:dyDescent="0.2">
      <c r="C55" s="25"/>
      <c r="D55" s="97"/>
    </row>
    <row r="56" spans="2:7" x14ac:dyDescent="0.2">
      <c r="C56" s="25"/>
      <c r="D56" s="97"/>
    </row>
    <row r="57" spans="2:7" x14ac:dyDescent="0.2">
      <c r="C57" s="25"/>
      <c r="D57" s="97"/>
    </row>
    <row r="58" spans="2:7" x14ac:dyDescent="0.2">
      <c r="C58" s="25"/>
      <c r="D58" s="97"/>
    </row>
    <row r="59" spans="2:7" x14ac:dyDescent="0.2">
      <c r="C59" s="25"/>
      <c r="D59" s="97"/>
    </row>
    <row r="60" spans="2:7" x14ac:dyDescent="0.2">
      <c r="C60" s="25"/>
      <c r="D60" s="97"/>
    </row>
    <row r="61" spans="2:7" x14ac:dyDescent="0.2">
      <c r="C61" s="25"/>
      <c r="D61" s="97"/>
    </row>
    <row r="62" spans="2:7" x14ac:dyDescent="0.2">
      <c r="C62" s="25"/>
      <c r="D62" s="97"/>
    </row>
    <row r="63" spans="2:7" x14ac:dyDescent="0.2">
      <c r="C63" s="25"/>
      <c r="D63" s="97"/>
    </row>
    <row r="64" spans="2:7" x14ac:dyDescent="0.2">
      <c r="C64" s="25"/>
      <c r="D64" s="97"/>
    </row>
    <row r="65" spans="3:4" x14ac:dyDescent="0.2">
      <c r="C65" s="25"/>
      <c r="D65" s="97"/>
    </row>
    <row r="66" spans="3:4" x14ac:dyDescent="0.2">
      <c r="C66" s="25"/>
      <c r="D66" s="97"/>
    </row>
    <row r="67" spans="3:4" x14ac:dyDescent="0.2">
      <c r="C67" s="25"/>
      <c r="D67" s="97"/>
    </row>
    <row r="68" spans="3:4" x14ac:dyDescent="0.2">
      <c r="C68" s="25"/>
      <c r="D68" s="97"/>
    </row>
    <row r="69" spans="3:4" x14ac:dyDescent="0.2">
      <c r="C69" s="25"/>
      <c r="D69" s="97"/>
    </row>
    <row r="70" spans="3:4" x14ac:dyDescent="0.2">
      <c r="C70" s="25"/>
      <c r="D70" s="97"/>
    </row>
    <row r="71" spans="3:4" x14ac:dyDescent="0.2">
      <c r="C71" s="25"/>
      <c r="D71" s="97"/>
    </row>
    <row r="72" spans="3:4" x14ac:dyDescent="0.2">
      <c r="C72" s="25"/>
      <c r="D72" s="97"/>
    </row>
    <row r="73" spans="3:4" x14ac:dyDescent="0.2">
      <c r="C73" s="25"/>
      <c r="D73" s="97"/>
    </row>
    <row r="74" spans="3:4" x14ac:dyDescent="0.2">
      <c r="C74" s="25"/>
      <c r="D74" s="97"/>
    </row>
    <row r="75" spans="3:4" x14ac:dyDescent="0.2">
      <c r="C75" s="25"/>
      <c r="D75" s="97"/>
    </row>
    <row r="76" spans="3:4" x14ac:dyDescent="0.2">
      <c r="C76" s="25"/>
      <c r="D76" s="97"/>
    </row>
    <row r="77" spans="3:4" x14ac:dyDescent="0.2">
      <c r="C77" s="25"/>
      <c r="D77" s="97"/>
    </row>
    <row r="78" spans="3:4" x14ac:dyDescent="0.2">
      <c r="C78" s="25"/>
      <c r="D78" s="97"/>
    </row>
    <row r="79" spans="3:4" x14ac:dyDescent="0.2">
      <c r="C79" s="25"/>
      <c r="D79" s="97"/>
    </row>
    <row r="80" spans="3:4" x14ac:dyDescent="0.2">
      <c r="C80" s="25"/>
      <c r="D80" s="97"/>
    </row>
    <row r="81" spans="3:4" x14ac:dyDescent="0.2">
      <c r="C81" s="25"/>
      <c r="D81" s="97"/>
    </row>
    <row r="82" spans="3:4" x14ac:dyDescent="0.2">
      <c r="C82" s="25"/>
      <c r="D82" s="97"/>
    </row>
    <row r="83" spans="3:4" x14ac:dyDescent="0.2">
      <c r="C83" s="25"/>
      <c r="D83" s="97"/>
    </row>
    <row r="84" spans="3:4" x14ac:dyDescent="0.2">
      <c r="C84" s="25"/>
      <c r="D84" s="97"/>
    </row>
    <row r="85" spans="3:4" x14ac:dyDescent="0.2">
      <c r="C85" s="25"/>
      <c r="D85" s="97"/>
    </row>
    <row r="86" spans="3:4" x14ac:dyDescent="0.2">
      <c r="C86" s="25"/>
      <c r="D86" s="97"/>
    </row>
    <row r="87" spans="3:4" x14ac:dyDescent="0.2">
      <c r="C87" s="25"/>
      <c r="D87" s="97"/>
    </row>
    <row r="88" spans="3:4" x14ac:dyDescent="0.2">
      <c r="C88" s="25"/>
      <c r="D88" s="97"/>
    </row>
    <row r="89" spans="3:4" x14ac:dyDescent="0.2">
      <c r="C89" s="25"/>
      <c r="D89" s="97"/>
    </row>
    <row r="92" spans="3:4" x14ac:dyDescent="0.2">
      <c r="C92" s="25"/>
    </row>
  </sheetData>
  <autoFilter ref="A6:H40"/>
  <mergeCells count="4">
    <mergeCell ref="A8:H8"/>
    <mergeCell ref="A29:H29"/>
    <mergeCell ref="B36:G36"/>
    <mergeCell ref="A13:H13"/>
  </mergeCells>
  <phoneticPr fontId="0" type="noConversion"/>
  <pageMargins left="0.70866141732283472" right="0.31496062992125984" top="0.74803149606299213" bottom="0.74803149606299213" header="0.31496062992125984" footer="0.31496062992125984"/>
  <pageSetup paperSize="9" scale="93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zoomScale="120" zoomScaleNormal="120" workbookViewId="0">
      <selection activeCell="B22" sqref="B22"/>
    </sheetView>
  </sheetViews>
  <sheetFormatPr defaultRowHeight="15" x14ac:dyDescent="0.2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 x14ac:dyDescent="0.25">
      <c r="C2" s="2" t="s">
        <v>48</v>
      </c>
    </row>
    <row r="3" spans="1:5" ht="15.75" x14ac:dyDescent="0.25">
      <c r="C3" s="2" t="s">
        <v>19</v>
      </c>
    </row>
    <row r="5" spans="1:5" ht="15.75" thickBot="1" x14ac:dyDescent="0.3"/>
    <row r="6" spans="1:5" ht="79.5" thickBot="1" x14ac:dyDescent="0.3">
      <c r="A6" s="29" t="s">
        <v>2</v>
      </c>
      <c r="B6" s="30" t="s">
        <v>15</v>
      </c>
      <c r="C6" s="30" t="s">
        <v>16</v>
      </c>
      <c r="D6" s="30" t="s">
        <v>17</v>
      </c>
      <c r="E6" s="30" t="s">
        <v>18</v>
      </c>
    </row>
    <row r="7" spans="1:5" ht="16.5" thickBot="1" x14ac:dyDescent="0.3">
      <c r="A7" s="31">
        <v>1</v>
      </c>
      <c r="B7" s="32">
        <v>2</v>
      </c>
      <c r="C7" s="31">
        <v>3</v>
      </c>
      <c r="D7" s="32">
        <v>4</v>
      </c>
      <c r="E7" s="31">
        <v>5</v>
      </c>
    </row>
    <row r="8" spans="1:5" x14ac:dyDescent="0.25">
      <c r="A8" s="6"/>
      <c r="B8" s="12" t="s">
        <v>36</v>
      </c>
      <c r="C8" s="12" t="s">
        <v>36</v>
      </c>
      <c r="D8" s="12" t="s">
        <v>36</v>
      </c>
      <c r="E8" s="12" t="s">
        <v>36</v>
      </c>
    </row>
    <row r="9" spans="1:5" x14ac:dyDescent="0.25">
      <c r="A9" s="4"/>
      <c r="B9" s="12" t="s">
        <v>36</v>
      </c>
      <c r="C9" s="12" t="s">
        <v>36</v>
      </c>
      <c r="D9" s="12" t="s">
        <v>36</v>
      </c>
      <c r="E9" s="12" t="s">
        <v>36</v>
      </c>
    </row>
    <row r="10" spans="1:5" ht="15.75" x14ac:dyDescent="0.25">
      <c r="A10" s="4"/>
      <c r="B10" s="33" t="s">
        <v>13</v>
      </c>
      <c r="C10" s="12" t="s">
        <v>36</v>
      </c>
      <c r="D10" s="12" t="s">
        <v>36</v>
      </c>
      <c r="E10" s="12" t="s">
        <v>36</v>
      </c>
    </row>
    <row r="14" spans="1:5" x14ac:dyDescent="0.25">
      <c r="B14" s="78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zoomScale="130" zoomScaleNormal="130" workbookViewId="0">
      <selection activeCell="B22" sqref="B22"/>
    </sheetView>
  </sheetViews>
  <sheetFormatPr defaultRowHeight="15" x14ac:dyDescent="0.25"/>
  <cols>
    <col min="2" max="2" width="36.140625" customWidth="1"/>
    <col min="3" max="3" width="36.42578125" customWidth="1"/>
    <col min="4" max="4" width="45.28515625" customWidth="1"/>
  </cols>
  <sheetData>
    <row r="2" spans="1:4" ht="15.75" x14ac:dyDescent="0.25">
      <c r="C2" s="2" t="s">
        <v>49</v>
      </c>
    </row>
    <row r="3" spans="1:4" ht="15.75" x14ac:dyDescent="0.25">
      <c r="C3" s="2" t="s">
        <v>23</v>
      </c>
    </row>
    <row r="4" spans="1:4" ht="15.75" x14ac:dyDescent="0.25">
      <c r="C4" s="2" t="s">
        <v>19</v>
      </c>
    </row>
    <row r="5" spans="1:4" ht="16.5" thickBot="1" x14ac:dyDescent="0.3">
      <c r="C5" s="2"/>
    </row>
    <row r="6" spans="1:4" ht="48" thickBot="1" x14ac:dyDescent="0.3">
      <c r="A6" s="34" t="s">
        <v>2</v>
      </c>
      <c r="B6" s="35" t="s">
        <v>20</v>
      </c>
      <c r="C6" s="35" t="s">
        <v>21</v>
      </c>
      <c r="D6" s="35" t="s">
        <v>22</v>
      </c>
    </row>
    <row r="7" spans="1:4" ht="16.5" thickBot="1" x14ac:dyDescent="0.3">
      <c r="A7" s="36">
        <v>1</v>
      </c>
      <c r="B7" s="37">
        <v>2</v>
      </c>
      <c r="C7" s="34">
        <v>3</v>
      </c>
      <c r="D7" s="34">
        <v>4</v>
      </c>
    </row>
    <row r="8" spans="1:4" x14ac:dyDescent="0.25">
      <c r="A8" s="3"/>
      <c r="B8" s="12" t="s">
        <v>36</v>
      </c>
      <c r="C8" s="12" t="s">
        <v>36</v>
      </c>
      <c r="D8" s="12" t="s">
        <v>36</v>
      </c>
    </row>
    <row r="9" spans="1:4" x14ac:dyDescent="0.25">
      <c r="A9" s="1"/>
      <c r="B9" s="12" t="s">
        <v>36</v>
      </c>
      <c r="C9" s="12" t="s">
        <v>36</v>
      </c>
      <c r="D9" s="12" t="s">
        <v>36</v>
      </c>
    </row>
    <row r="10" spans="1:4" x14ac:dyDescent="0.25">
      <c r="A10" s="4"/>
      <c r="B10" s="5" t="s">
        <v>13</v>
      </c>
      <c r="C10" s="12" t="s">
        <v>36</v>
      </c>
      <c r="D10" s="12" t="s">
        <v>36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WhiteSpace="0" view="pageLayout" zoomScale="80" zoomScaleNormal="120" zoomScalePageLayoutView="80" workbookViewId="0">
      <selection activeCell="H15" sqref="H15:I15"/>
    </sheetView>
  </sheetViews>
  <sheetFormatPr defaultColWidth="9.140625" defaultRowHeight="15" x14ac:dyDescent="0.25"/>
  <cols>
    <col min="1" max="1" width="6.42578125" style="7" customWidth="1"/>
    <col min="2" max="2" width="20.42578125" style="7" customWidth="1"/>
    <col min="3" max="3" width="16.42578125" style="7" customWidth="1"/>
    <col min="4" max="4" width="16" style="7" customWidth="1"/>
    <col min="5" max="5" width="17.5703125" style="7" customWidth="1"/>
    <col min="6" max="6" width="14.42578125" style="7" customWidth="1"/>
    <col min="7" max="7" width="14.7109375" style="7" customWidth="1"/>
    <col min="8" max="9" width="13.5703125" style="7" customWidth="1"/>
    <col min="10" max="10" width="9.85546875" style="7" customWidth="1"/>
    <col min="11" max="16384" width="9.140625" style="7"/>
  </cols>
  <sheetData>
    <row r="1" spans="1:10" ht="15.75" x14ac:dyDescent="0.25">
      <c r="E1" s="8" t="s">
        <v>27</v>
      </c>
    </row>
    <row r="2" spans="1:10" ht="15.75" x14ac:dyDescent="0.25">
      <c r="A2" s="55"/>
      <c r="B2" s="55"/>
      <c r="C2" s="55"/>
      <c r="D2" s="55"/>
      <c r="E2" s="8" t="s">
        <v>28</v>
      </c>
      <c r="F2" s="55"/>
      <c r="G2" s="55"/>
      <c r="H2" s="55"/>
      <c r="I2" s="55"/>
      <c r="J2" s="55"/>
    </row>
    <row r="3" spans="1:10" ht="15.75" x14ac:dyDescent="0.25">
      <c r="A3" s="55"/>
      <c r="B3" s="55"/>
      <c r="C3" s="55"/>
      <c r="D3" s="55"/>
      <c r="E3" s="8" t="s">
        <v>29</v>
      </c>
      <c r="F3" s="55"/>
      <c r="G3" s="55"/>
      <c r="H3" s="55"/>
      <c r="I3" s="55"/>
      <c r="J3" s="55"/>
    </row>
    <row r="4" spans="1:10" ht="15.75" x14ac:dyDescent="0.25">
      <c r="A4" s="55"/>
      <c r="B4" s="55"/>
      <c r="C4" s="55"/>
      <c r="D4" s="55"/>
      <c r="E4" s="8" t="s">
        <v>30</v>
      </c>
      <c r="F4" s="55"/>
      <c r="G4" s="55"/>
      <c r="H4" s="55"/>
      <c r="I4" s="55"/>
      <c r="J4" s="55"/>
    </row>
    <row r="5" spans="1:10" ht="16.5" thickBot="1" x14ac:dyDescent="0.3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221.25" thickBot="1" x14ac:dyDescent="0.3">
      <c r="A6" s="38" t="s">
        <v>2</v>
      </c>
      <c r="B6" s="39" t="s">
        <v>25</v>
      </c>
      <c r="C6" s="39" t="s">
        <v>24</v>
      </c>
      <c r="D6" s="39" t="s">
        <v>26</v>
      </c>
      <c r="E6" s="39" t="s">
        <v>251</v>
      </c>
      <c r="F6" s="39" t="s">
        <v>263</v>
      </c>
      <c r="G6" s="39" t="s">
        <v>54</v>
      </c>
      <c r="H6" s="39" t="s">
        <v>264</v>
      </c>
      <c r="I6" s="39" t="s">
        <v>265</v>
      </c>
      <c r="J6" s="102" t="s">
        <v>0</v>
      </c>
    </row>
    <row r="7" spans="1:10" ht="16.5" thickBot="1" x14ac:dyDescent="0.3">
      <c r="A7" s="38">
        <v>1</v>
      </c>
      <c r="B7" s="39">
        <v>2</v>
      </c>
      <c r="C7" s="38">
        <v>3</v>
      </c>
      <c r="D7" s="39">
        <v>4</v>
      </c>
      <c r="E7" s="38">
        <v>5</v>
      </c>
      <c r="F7" s="39">
        <v>6</v>
      </c>
      <c r="G7" s="38">
        <v>7</v>
      </c>
      <c r="H7" s="39">
        <v>8</v>
      </c>
      <c r="I7" s="38">
        <v>9</v>
      </c>
      <c r="J7" s="39">
        <v>10</v>
      </c>
    </row>
    <row r="8" spans="1:10" ht="15.75" x14ac:dyDescent="0.25">
      <c r="A8" s="266" t="s">
        <v>31</v>
      </c>
      <c r="B8" s="267"/>
      <c r="C8" s="267"/>
      <c r="D8" s="267"/>
      <c r="E8" s="267"/>
      <c r="F8" s="267"/>
      <c r="G8" s="267"/>
      <c r="H8" s="267"/>
      <c r="I8" s="267"/>
      <c r="J8" s="268"/>
    </row>
    <row r="9" spans="1:10" ht="15.75" x14ac:dyDescent="0.25">
      <c r="A9" s="22"/>
      <c r="B9" s="41"/>
      <c r="C9" s="40"/>
      <c r="D9" s="56"/>
      <c r="E9" s="40"/>
      <c r="F9" s="40"/>
      <c r="G9" s="40"/>
      <c r="H9" s="41"/>
      <c r="I9" s="41"/>
      <c r="J9" s="41"/>
    </row>
    <row r="10" spans="1:10" ht="15.75" x14ac:dyDescent="0.25">
      <c r="A10" s="22"/>
      <c r="B10" s="41"/>
      <c r="C10" s="40"/>
      <c r="D10" s="56"/>
      <c r="E10" s="40"/>
      <c r="F10" s="40"/>
      <c r="G10" s="40"/>
      <c r="H10" s="40"/>
      <c r="I10" s="40"/>
      <c r="J10" s="40"/>
    </row>
    <row r="11" spans="1:10" ht="15.75" x14ac:dyDescent="0.25">
      <c r="A11" s="42"/>
      <c r="B11" s="43" t="s">
        <v>13</v>
      </c>
      <c r="C11" s="42"/>
      <c r="D11" s="42"/>
      <c r="E11" s="40"/>
      <c r="F11" s="40"/>
      <c r="G11" s="40"/>
      <c r="H11" s="89"/>
      <c r="I11" s="89"/>
      <c r="J11" s="89"/>
    </row>
    <row r="12" spans="1:10" ht="15.75" x14ac:dyDescent="0.25">
      <c r="A12" s="44"/>
      <c r="B12" s="45"/>
      <c r="C12" s="44"/>
      <c r="D12" s="44"/>
      <c r="E12" s="46"/>
      <c r="F12" s="46"/>
      <c r="G12" s="46"/>
      <c r="H12" s="47"/>
      <c r="I12" s="47"/>
      <c r="J12" s="47"/>
    </row>
    <row r="13" spans="1:10" ht="15.75" x14ac:dyDescent="0.25">
      <c r="A13" s="269" t="s">
        <v>32</v>
      </c>
      <c r="B13" s="269"/>
      <c r="C13" s="269"/>
      <c r="D13" s="269"/>
      <c r="E13" s="269"/>
      <c r="F13" s="269"/>
      <c r="G13" s="269"/>
      <c r="H13" s="269"/>
      <c r="I13" s="269"/>
      <c r="J13" s="269"/>
    </row>
    <row r="14" spans="1:10" ht="15.75" x14ac:dyDescent="0.25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spans="1:10" ht="123.75" customHeight="1" x14ac:dyDescent="0.25">
      <c r="A15" s="157">
        <v>1</v>
      </c>
      <c r="B15" s="137" t="s">
        <v>119</v>
      </c>
      <c r="C15" s="137" t="s">
        <v>220</v>
      </c>
      <c r="D15" s="158">
        <v>1063120003099</v>
      </c>
      <c r="E15" s="137" t="s">
        <v>155</v>
      </c>
      <c r="F15" s="103">
        <v>0</v>
      </c>
      <c r="G15" s="103">
        <v>0</v>
      </c>
      <c r="H15" s="181">
        <v>9372799.7400000002</v>
      </c>
      <c r="I15" s="181">
        <v>2567991.7000000002</v>
      </c>
      <c r="J15" s="109">
        <v>3</v>
      </c>
    </row>
    <row r="16" spans="1:10" ht="111" customHeight="1" thickBot="1" x14ac:dyDescent="0.3">
      <c r="A16" s="159">
        <v>2</v>
      </c>
      <c r="B16" s="160" t="s">
        <v>156</v>
      </c>
      <c r="C16" s="161" t="s">
        <v>220</v>
      </c>
      <c r="D16" s="162">
        <v>1063120005167</v>
      </c>
      <c r="E16" s="161" t="s">
        <v>155</v>
      </c>
      <c r="F16" s="163">
        <v>0</v>
      </c>
      <c r="G16" s="163">
        <v>0</v>
      </c>
      <c r="H16" s="163">
        <v>0</v>
      </c>
      <c r="I16" s="163">
        <v>0</v>
      </c>
      <c r="J16" s="108">
        <v>0</v>
      </c>
    </row>
    <row r="17" spans="1:10" ht="15.75" x14ac:dyDescent="0.25">
      <c r="A17" s="57"/>
      <c r="B17" s="43" t="s">
        <v>13</v>
      </c>
      <c r="C17" s="57"/>
      <c r="D17" s="57"/>
      <c r="E17" s="57"/>
      <c r="F17" s="57">
        <v>0</v>
      </c>
      <c r="G17" s="57">
        <v>0</v>
      </c>
      <c r="H17" s="180">
        <f>H15</f>
        <v>9372799.7400000002</v>
      </c>
      <c r="I17" s="180">
        <f>I15</f>
        <v>2567991.7000000002</v>
      </c>
      <c r="J17" s="49">
        <f>J15</f>
        <v>3</v>
      </c>
    </row>
    <row r="18" spans="1:10" ht="15.75" x14ac:dyDescent="0.25">
      <c r="A18" s="58"/>
      <c r="B18" s="50"/>
      <c r="C18" s="59"/>
      <c r="D18" s="59"/>
      <c r="E18" s="59"/>
      <c r="F18" s="59"/>
      <c r="G18" s="59"/>
      <c r="H18" s="51"/>
      <c r="I18" s="51"/>
      <c r="J18" s="52"/>
    </row>
    <row r="19" spans="1:10" ht="45" customHeight="1" x14ac:dyDescent="0.25">
      <c r="A19" s="270" t="s">
        <v>33</v>
      </c>
      <c r="B19" s="271"/>
      <c r="C19" s="271"/>
      <c r="D19" s="271"/>
      <c r="E19" s="271"/>
      <c r="F19" s="271"/>
      <c r="G19" s="271"/>
      <c r="H19" s="271"/>
      <c r="I19" s="271"/>
      <c r="J19" s="272"/>
    </row>
    <row r="20" spans="1:10" ht="15.75" x14ac:dyDescent="0.25">
      <c r="A20" s="57"/>
      <c r="B20" s="73" t="s">
        <v>36</v>
      </c>
      <c r="C20" s="73" t="s">
        <v>36</v>
      </c>
      <c r="D20" s="73" t="s">
        <v>36</v>
      </c>
      <c r="E20" s="73" t="s">
        <v>36</v>
      </c>
      <c r="F20" s="73" t="s">
        <v>36</v>
      </c>
      <c r="G20" s="73" t="s">
        <v>36</v>
      </c>
      <c r="H20" s="73" t="s">
        <v>36</v>
      </c>
      <c r="I20" s="73" t="s">
        <v>36</v>
      </c>
      <c r="J20" s="73" t="s">
        <v>36</v>
      </c>
    </row>
    <row r="21" spans="1:10" ht="15.75" x14ac:dyDescent="0.25">
      <c r="A21" s="57"/>
      <c r="B21" s="43" t="s">
        <v>13</v>
      </c>
      <c r="C21" s="57"/>
      <c r="D21" s="57"/>
      <c r="E21" s="57"/>
      <c r="F21" s="57"/>
      <c r="G21" s="57"/>
      <c r="H21" s="48"/>
      <c r="I21" s="48"/>
      <c r="J21" s="48"/>
    </row>
    <row r="22" spans="1:10" ht="15.75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15.75" x14ac:dyDescent="0.25">
      <c r="A23" s="53"/>
      <c r="B23" s="54" t="s">
        <v>34</v>
      </c>
      <c r="C23" s="53"/>
      <c r="D23" s="53"/>
      <c r="E23" s="53"/>
      <c r="F23" s="53">
        <v>0</v>
      </c>
      <c r="G23" s="53">
        <v>0</v>
      </c>
      <c r="H23" s="49">
        <f>H17</f>
        <v>9372799.7400000002</v>
      </c>
      <c r="I23" s="49">
        <f>I17</f>
        <v>2567991.7000000002</v>
      </c>
      <c r="J23" s="49">
        <f>J17</f>
        <v>3</v>
      </c>
    </row>
    <row r="25" spans="1:10" x14ac:dyDescent="0.25">
      <c r="H25" s="76"/>
    </row>
  </sheetData>
  <mergeCells count="3">
    <mergeCell ref="A8:J8"/>
    <mergeCell ref="A13:J13"/>
    <mergeCell ref="A19:J19"/>
  </mergeCells>
  <phoneticPr fontId="0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98" fitToHeight="0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view="pageBreakPreview" topLeftCell="A4" zoomScale="130" zoomScaleNormal="100" zoomScaleSheetLayoutView="130" workbookViewId="0">
      <selection activeCell="F16" sqref="F16"/>
    </sheetView>
  </sheetViews>
  <sheetFormatPr defaultRowHeight="15" x14ac:dyDescent="0.25"/>
  <cols>
    <col min="1" max="1" width="3.5703125" customWidth="1"/>
    <col min="2" max="2" width="12.7109375" customWidth="1"/>
    <col min="3" max="3" width="5.5703125" customWidth="1"/>
    <col min="4" max="4" width="5.7109375" customWidth="1"/>
    <col min="5" max="5" width="6.5703125" customWidth="1"/>
    <col min="6" max="6" width="5.5703125" customWidth="1"/>
    <col min="7" max="7" width="5.7109375" customWidth="1"/>
    <col min="8" max="8" width="8.28515625" customWidth="1"/>
    <col min="9" max="9" width="8.5703125" customWidth="1"/>
    <col min="10" max="10" width="11.28515625" customWidth="1"/>
    <col min="11" max="11" width="10.85546875" customWidth="1"/>
    <col min="12" max="12" width="8.28515625" customWidth="1"/>
    <col min="13" max="13" width="10.42578125" customWidth="1"/>
    <col min="14" max="14" width="11.140625" customWidth="1"/>
    <col min="15" max="15" width="10.85546875" customWidth="1"/>
    <col min="16" max="16" width="8.42578125" customWidth="1"/>
    <col min="17" max="17" width="9.42578125" customWidth="1"/>
    <col min="18" max="18" width="11.5703125" style="186" customWidth="1"/>
    <col min="19" max="19" width="10.85546875" style="186" customWidth="1"/>
    <col min="20" max="20" width="8.7109375" customWidth="1"/>
    <col min="22" max="22" width="10.7109375" customWidth="1"/>
    <col min="23" max="23" width="10.85546875" customWidth="1"/>
    <col min="24" max="24" width="9.7109375" customWidth="1"/>
    <col min="25" max="25" width="9.42578125" customWidth="1"/>
  </cols>
  <sheetData>
    <row r="1" spans="1:25" x14ac:dyDescent="0.25">
      <c r="T1" t="s">
        <v>266</v>
      </c>
    </row>
    <row r="3" spans="1:25" x14ac:dyDescent="0.25">
      <c r="Y3" t="s">
        <v>267</v>
      </c>
    </row>
    <row r="4" spans="1:25" ht="18.75" x14ac:dyDescent="0.25">
      <c r="A4" s="273" t="s">
        <v>268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</row>
    <row r="5" spans="1:25" ht="18.75" x14ac:dyDescent="0.25">
      <c r="A5" s="273" t="s">
        <v>269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</row>
    <row r="6" spans="1:25" ht="18.75" x14ac:dyDescent="0.25">
      <c r="A6" s="273" t="s">
        <v>323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</row>
    <row r="7" spans="1:25" ht="18.75" x14ac:dyDescent="0.25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8" spans="1:25" x14ac:dyDescent="0.25">
      <c r="A8" s="274" t="s">
        <v>2</v>
      </c>
      <c r="B8" s="274" t="s">
        <v>270</v>
      </c>
      <c r="C8" s="274" t="s">
        <v>271</v>
      </c>
      <c r="D8" s="274"/>
      <c r="E8" s="274"/>
      <c r="F8" s="274" t="s">
        <v>55</v>
      </c>
      <c r="G8" s="274"/>
      <c r="H8" s="274"/>
      <c r="I8" s="274"/>
      <c r="J8" s="274" t="s">
        <v>272</v>
      </c>
      <c r="K8" s="274"/>
      <c r="L8" s="274"/>
      <c r="M8" s="274"/>
      <c r="N8" s="274"/>
      <c r="O8" s="274"/>
      <c r="P8" s="274"/>
      <c r="Q8" s="274"/>
      <c r="R8" s="274" t="s">
        <v>273</v>
      </c>
      <c r="S8" s="274"/>
      <c r="T8" s="274"/>
      <c r="U8" s="274"/>
      <c r="V8" s="274"/>
      <c r="W8" s="274"/>
      <c r="X8" s="274"/>
      <c r="Y8" s="274"/>
    </row>
    <row r="9" spans="1:25" x14ac:dyDescent="0.25">
      <c r="A9" s="274"/>
      <c r="B9" s="274"/>
      <c r="C9" s="274"/>
      <c r="D9" s="274"/>
      <c r="E9" s="274"/>
      <c r="F9" s="274"/>
      <c r="G9" s="274"/>
      <c r="H9" s="274"/>
      <c r="I9" s="274"/>
      <c r="J9" s="274" t="s">
        <v>274</v>
      </c>
      <c r="K9" s="274"/>
      <c r="L9" s="274"/>
      <c r="M9" s="274"/>
      <c r="N9" s="274"/>
      <c r="O9" s="274"/>
      <c r="P9" s="274"/>
      <c r="Q9" s="274"/>
      <c r="R9" s="274" t="s">
        <v>274</v>
      </c>
      <c r="S9" s="274"/>
      <c r="T9" s="274"/>
      <c r="U9" s="274"/>
      <c r="V9" s="274"/>
      <c r="W9" s="274"/>
      <c r="X9" s="274"/>
      <c r="Y9" s="274"/>
    </row>
    <row r="10" spans="1:25" x14ac:dyDescent="0.25">
      <c r="A10" s="274"/>
      <c r="B10" s="274"/>
      <c r="C10" s="274"/>
      <c r="D10" s="274"/>
      <c r="E10" s="274"/>
      <c r="F10" s="275" t="s">
        <v>275</v>
      </c>
      <c r="G10" s="275"/>
      <c r="H10" s="274" t="s">
        <v>276</v>
      </c>
      <c r="I10" s="274"/>
      <c r="J10" s="274" t="s">
        <v>277</v>
      </c>
      <c r="K10" s="274"/>
      <c r="L10" s="274"/>
      <c r="M10" s="274"/>
      <c r="N10" s="274" t="s">
        <v>278</v>
      </c>
      <c r="O10" s="274"/>
      <c r="P10" s="274"/>
      <c r="Q10" s="274"/>
      <c r="R10" s="274" t="s">
        <v>277</v>
      </c>
      <c r="S10" s="274"/>
      <c r="T10" s="274"/>
      <c r="U10" s="274"/>
      <c r="V10" s="274" t="s">
        <v>278</v>
      </c>
      <c r="W10" s="274"/>
      <c r="X10" s="274"/>
      <c r="Y10" s="274"/>
    </row>
    <row r="11" spans="1:25" x14ac:dyDescent="0.25">
      <c r="A11" s="274"/>
      <c r="B11" s="274"/>
      <c r="C11" s="274" t="s">
        <v>279</v>
      </c>
      <c r="D11" s="274" t="s">
        <v>280</v>
      </c>
      <c r="E11" s="274" t="s">
        <v>281</v>
      </c>
      <c r="F11" s="275" t="s">
        <v>56</v>
      </c>
      <c r="G11" s="275" t="s">
        <v>57</v>
      </c>
      <c r="H11" s="275" t="s">
        <v>56</v>
      </c>
      <c r="I11" s="274" t="s">
        <v>282</v>
      </c>
      <c r="J11" s="275" t="s">
        <v>14</v>
      </c>
      <c r="K11" s="274" t="s">
        <v>283</v>
      </c>
      <c r="L11" s="274"/>
      <c r="M11" s="274" t="s">
        <v>284</v>
      </c>
      <c r="N11" s="275" t="s">
        <v>14</v>
      </c>
      <c r="O11" s="274" t="s">
        <v>283</v>
      </c>
      <c r="P11" s="274"/>
      <c r="Q11" s="274" t="s">
        <v>284</v>
      </c>
      <c r="R11" s="275" t="s">
        <v>14</v>
      </c>
      <c r="S11" s="274" t="s">
        <v>283</v>
      </c>
      <c r="T11" s="274"/>
      <c r="U11" s="274" t="s">
        <v>284</v>
      </c>
      <c r="V11" s="275" t="s">
        <v>14</v>
      </c>
      <c r="W11" s="274" t="s">
        <v>283</v>
      </c>
      <c r="X11" s="274"/>
      <c r="Y11" s="274" t="s">
        <v>284</v>
      </c>
    </row>
    <row r="12" spans="1:25" x14ac:dyDescent="0.25">
      <c r="A12" s="274"/>
      <c r="B12" s="274"/>
      <c r="C12" s="274"/>
      <c r="D12" s="274"/>
      <c r="E12" s="274"/>
      <c r="F12" s="275"/>
      <c r="G12" s="275"/>
      <c r="H12" s="275"/>
      <c r="I12" s="274"/>
      <c r="J12" s="275"/>
      <c r="K12" s="274"/>
      <c r="L12" s="274"/>
      <c r="M12" s="274"/>
      <c r="N12" s="275"/>
      <c r="O12" s="274"/>
      <c r="P12" s="274"/>
      <c r="Q12" s="274"/>
      <c r="R12" s="275"/>
      <c r="S12" s="274"/>
      <c r="T12" s="274"/>
      <c r="U12" s="274"/>
      <c r="V12" s="275"/>
      <c r="W12" s="274"/>
      <c r="X12" s="274"/>
      <c r="Y12" s="274"/>
    </row>
    <row r="13" spans="1:25" x14ac:dyDescent="0.25">
      <c r="A13" s="274"/>
      <c r="B13" s="274"/>
      <c r="C13" s="274"/>
      <c r="D13" s="274"/>
      <c r="E13" s="274"/>
      <c r="F13" s="275"/>
      <c r="G13" s="275"/>
      <c r="H13" s="275"/>
      <c r="I13" s="274"/>
      <c r="J13" s="275"/>
      <c r="K13" s="274" t="s">
        <v>56</v>
      </c>
      <c r="L13" s="188" t="s">
        <v>58</v>
      </c>
      <c r="M13" s="274"/>
      <c r="N13" s="275"/>
      <c r="O13" s="274" t="s">
        <v>56</v>
      </c>
      <c r="P13" s="188" t="s">
        <v>58</v>
      </c>
      <c r="Q13" s="274"/>
      <c r="R13" s="275"/>
      <c r="S13" s="274" t="s">
        <v>56</v>
      </c>
      <c r="T13" s="188" t="s">
        <v>58</v>
      </c>
      <c r="U13" s="274"/>
      <c r="V13" s="275"/>
      <c r="W13" s="274" t="s">
        <v>56</v>
      </c>
      <c r="X13" s="188" t="s">
        <v>58</v>
      </c>
      <c r="Y13" s="274"/>
    </row>
    <row r="14" spans="1:25" ht="30" customHeight="1" x14ac:dyDescent="0.25">
      <c r="A14" s="274"/>
      <c r="B14" s="274"/>
      <c r="C14" s="274"/>
      <c r="D14" s="274"/>
      <c r="E14" s="274"/>
      <c r="F14" s="275"/>
      <c r="G14" s="275"/>
      <c r="H14" s="275"/>
      <c r="I14" s="274"/>
      <c r="J14" s="275"/>
      <c r="K14" s="274"/>
      <c r="L14" s="188" t="s">
        <v>59</v>
      </c>
      <c r="M14" s="274"/>
      <c r="N14" s="275"/>
      <c r="O14" s="274"/>
      <c r="P14" s="188" t="s">
        <v>59</v>
      </c>
      <c r="Q14" s="274"/>
      <c r="R14" s="275"/>
      <c r="S14" s="274"/>
      <c r="T14" s="188" t="s">
        <v>59</v>
      </c>
      <c r="U14" s="274"/>
      <c r="V14" s="275"/>
      <c r="W14" s="274"/>
      <c r="X14" s="188" t="s">
        <v>59</v>
      </c>
      <c r="Y14" s="274"/>
    </row>
    <row r="15" spans="1:25" x14ac:dyDescent="0.25">
      <c r="A15" s="188">
        <v>1</v>
      </c>
      <c r="B15" s="188">
        <v>2</v>
      </c>
      <c r="C15" s="188">
        <v>3</v>
      </c>
      <c r="D15" s="188">
        <v>4</v>
      </c>
      <c r="E15" s="188">
        <v>5</v>
      </c>
      <c r="F15" s="189">
        <v>6</v>
      </c>
      <c r="G15" s="189">
        <v>7</v>
      </c>
      <c r="H15" s="189">
        <v>8</v>
      </c>
      <c r="I15" s="188">
        <v>9</v>
      </c>
      <c r="J15" s="189">
        <v>10</v>
      </c>
      <c r="K15" s="188">
        <v>11</v>
      </c>
      <c r="L15" s="188">
        <v>12</v>
      </c>
      <c r="M15" s="188">
        <v>13</v>
      </c>
      <c r="N15" s="189">
        <v>14</v>
      </c>
      <c r="O15" s="188">
        <v>15</v>
      </c>
      <c r="P15" s="188">
        <v>16</v>
      </c>
      <c r="Q15" s="188">
        <v>17</v>
      </c>
      <c r="R15" s="189">
        <v>10</v>
      </c>
      <c r="S15" s="188">
        <v>11</v>
      </c>
      <c r="T15" s="188">
        <v>12</v>
      </c>
      <c r="U15" s="188">
        <v>13</v>
      </c>
      <c r="V15" s="189">
        <v>14</v>
      </c>
      <c r="W15" s="188">
        <v>15</v>
      </c>
      <c r="X15" s="188">
        <v>16</v>
      </c>
      <c r="Y15" s="188">
        <v>17</v>
      </c>
    </row>
    <row r="16" spans="1:25" s="191" customFormat="1" ht="48" x14ac:dyDescent="0.2">
      <c r="A16" s="216"/>
      <c r="B16" s="217" t="s">
        <v>285</v>
      </c>
      <c r="C16" s="216"/>
      <c r="D16" s="218">
        <v>2</v>
      </c>
      <c r="E16" s="216"/>
      <c r="F16" s="218">
        <v>27</v>
      </c>
      <c r="G16" s="190">
        <v>1</v>
      </c>
      <c r="H16" s="216">
        <v>1924.24</v>
      </c>
      <c r="I16" s="216">
        <v>38.5</v>
      </c>
      <c r="J16" s="216">
        <f>K16+M16</f>
        <v>123715082.17</v>
      </c>
      <c r="K16" s="216">
        <v>108420049.81</v>
      </c>
      <c r="L16" s="216">
        <v>465757.99</v>
      </c>
      <c r="M16" s="216">
        <v>15295032.359999999</v>
      </c>
      <c r="N16" s="216">
        <f>O16+Q16</f>
        <v>114342282.43000001</v>
      </c>
      <c r="O16" s="216">
        <v>108420049.81</v>
      </c>
      <c r="P16" s="216">
        <v>465757.99</v>
      </c>
      <c r="Q16" s="216">
        <v>5922232.6200000001</v>
      </c>
      <c r="R16" s="216">
        <f>S16+U16</f>
        <v>116225398.07000001</v>
      </c>
      <c r="S16" s="216">
        <v>108335854.81</v>
      </c>
      <c r="T16" s="216">
        <v>465757.99</v>
      </c>
      <c r="U16" s="216">
        <v>7889543.2599999998</v>
      </c>
      <c r="V16" s="216">
        <f>W16+Y16</f>
        <v>113657406.37</v>
      </c>
      <c r="W16" s="216">
        <v>108335854.81</v>
      </c>
      <c r="X16" s="216">
        <v>465757.99</v>
      </c>
      <c r="Y16" s="216">
        <v>5321551.5599999996</v>
      </c>
    </row>
    <row r="17" spans="1:25" s="186" customFormat="1" ht="12.75" x14ac:dyDescent="0.2">
      <c r="A17" s="192"/>
      <c r="B17" s="192"/>
      <c r="C17" s="193"/>
      <c r="D17" s="193"/>
      <c r="E17" s="193"/>
      <c r="F17" s="193"/>
      <c r="G17" s="193"/>
      <c r="H17" s="193"/>
      <c r="I17" s="193"/>
      <c r="J17" s="194"/>
      <c r="K17" s="195"/>
      <c r="L17" s="195"/>
      <c r="M17" s="195"/>
      <c r="N17" s="194"/>
      <c r="O17" s="195"/>
      <c r="P17" s="195"/>
      <c r="Q17" s="195"/>
      <c r="R17" s="194"/>
      <c r="S17" s="195"/>
      <c r="T17" s="195"/>
      <c r="U17" s="195"/>
      <c r="V17" s="194"/>
      <c r="W17" s="195"/>
      <c r="X17" s="195"/>
      <c r="Y17" s="195"/>
    </row>
    <row r="18" spans="1:25" s="202" customFormat="1" ht="12.75" x14ac:dyDescent="0.2">
      <c r="A18" s="196"/>
      <c r="B18" s="197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9"/>
      <c r="O18" s="199"/>
      <c r="P18" s="199"/>
      <c r="Q18" s="199"/>
      <c r="R18" s="199"/>
      <c r="S18" s="199"/>
      <c r="T18" s="200"/>
      <c r="U18" s="201"/>
      <c r="V18" s="201"/>
    </row>
    <row r="19" spans="1:25" s="203" customFormat="1" x14ac:dyDescent="0.25">
      <c r="B19" s="204"/>
      <c r="C19" s="205"/>
      <c r="D19" s="205"/>
      <c r="E19" s="205"/>
      <c r="F19" s="205"/>
      <c r="G19" s="205"/>
      <c r="H19" s="205"/>
      <c r="I19" s="205"/>
      <c r="J19" s="206"/>
      <c r="K19" s="207"/>
      <c r="L19" s="208"/>
      <c r="M19" s="207"/>
      <c r="N19" s="207"/>
      <c r="O19" s="207"/>
      <c r="P19" s="207"/>
      <c r="Q19" s="207"/>
      <c r="R19" s="209"/>
      <c r="S19" s="209"/>
      <c r="T19" s="205"/>
    </row>
    <row r="20" spans="1:25" s="203" customFormat="1" x14ac:dyDescent="0.25">
      <c r="B20" s="204"/>
      <c r="C20" s="205"/>
      <c r="D20" s="205"/>
      <c r="E20" s="205"/>
      <c r="F20" s="205"/>
      <c r="G20" s="205"/>
      <c r="H20" s="205"/>
      <c r="I20" s="205"/>
      <c r="J20" s="206"/>
      <c r="K20" s="208"/>
      <c r="L20" s="208"/>
      <c r="M20" s="208"/>
      <c r="N20" s="207"/>
      <c r="O20" s="208"/>
      <c r="P20" s="208"/>
      <c r="Q20" s="208"/>
      <c r="R20" s="209"/>
      <c r="S20" s="209"/>
      <c r="T20" s="205"/>
    </row>
    <row r="21" spans="1:25" s="203" customFormat="1" x14ac:dyDescent="0.25">
      <c r="B21" s="204"/>
      <c r="C21" s="205"/>
      <c r="D21" s="205"/>
      <c r="E21" s="205"/>
      <c r="F21" s="205"/>
      <c r="G21" s="205"/>
      <c r="H21" s="205"/>
      <c r="I21" s="205"/>
      <c r="J21" s="206"/>
      <c r="K21" s="208"/>
      <c r="L21" s="208"/>
      <c r="M21" s="208"/>
      <c r="N21" s="207"/>
      <c r="O21" s="208"/>
      <c r="P21" s="208"/>
      <c r="Q21" s="208"/>
      <c r="R21" s="209"/>
      <c r="S21" s="209"/>
      <c r="T21" s="205"/>
    </row>
    <row r="22" spans="1:25" s="203" customFormat="1" x14ac:dyDescent="0.25">
      <c r="B22" s="204"/>
      <c r="J22" s="206"/>
      <c r="K22" s="208"/>
      <c r="L22" s="208"/>
      <c r="M22" s="208"/>
      <c r="N22" s="207"/>
      <c r="O22" s="208"/>
      <c r="P22" s="208"/>
      <c r="Q22" s="208"/>
      <c r="R22" s="186"/>
      <c r="S22" s="186"/>
    </row>
    <row r="23" spans="1:25" s="203" customFormat="1" x14ac:dyDescent="0.25">
      <c r="B23" s="204"/>
      <c r="J23" s="186"/>
      <c r="K23" s="208"/>
      <c r="L23" s="208"/>
      <c r="M23" s="208"/>
      <c r="N23" s="208"/>
      <c r="O23" s="208"/>
      <c r="P23" s="208"/>
      <c r="Q23" s="208"/>
      <c r="R23" s="186"/>
      <c r="S23" s="186"/>
    </row>
    <row r="24" spans="1:25" s="203" customFormat="1" x14ac:dyDescent="0.25">
      <c r="B24" s="204"/>
      <c r="J24" s="186"/>
      <c r="K24" s="208"/>
      <c r="L24" s="208"/>
      <c r="M24" s="208"/>
      <c r="N24" s="208"/>
      <c r="O24" s="208"/>
      <c r="P24" s="208"/>
      <c r="Q24" s="208"/>
      <c r="R24" s="186"/>
      <c r="S24" s="186"/>
    </row>
    <row r="25" spans="1:25" s="203" customFormat="1" x14ac:dyDescent="0.25">
      <c r="B25" s="204"/>
      <c r="J25" s="186"/>
      <c r="K25" s="208"/>
      <c r="L25" s="208"/>
      <c r="M25" s="208"/>
      <c r="N25" s="208"/>
      <c r="O25" s="208"/>
      <c r="P25" s="208"/>
      <c r="Q25" s="208"/>
      <c r="R25" s="186"/>
      <c r="S25" s="186"/>
    </row>
    <row r="26" spans="1:25" s="203" customFormat="1" x14ac:dyDescent="0.25">
      <c r="B26" s="204"/>
      <c r="J26" s="186"/>
      <c r="K26" s="208"/>
      <c r="L26" s="208"/>
      <c r="M26" s="208"/>
      <c r="N26" s="208"/>
      <c r="O26" s="208"/>
      <c r="P26" s="208"/>
      <c r="Q26" s="208"/>
      <c r="R26" s="186"/>
      <c r="S26" s="186"/>
    </row>
    <row r="27" spans="1:25" x14ac:dyDescent="0.25">
      <c r="B27" s="204"/>
      <c r="J27" s="186"/>
      <c r="K27" s="208"/>
      <c r="L27" s="208"/>
      <c r="M27" s="208"/>
      <c r="N27" s="208"/>
      <c r="O27" s="208"/>
      <c r="P27" s="208"/>
      <c r="Q27" s="208"/>
    </row>
    <row r="28" spans="1:25" x14ac:dyDescent="0.25">
      <c r="B28" s="204"/>
      <c r="J28" s="186"/>
      <c r="K28" s="208"/>
      <c r="L28" s="208"/>
      <c r="M28" s="208"/>
      <c r="N28" s="208"/>
      <c r="O28" s="208"/>
      <c r="P28" s="208"/>
      <c r="Q28" s="208"/>
    </row>
    <row r="29" spans="1:25" x14ac:dyDescent="0.25">
      <c r="B29" s="204"/>
      <c r="J29" s="186"/>
      <c r="K29" s="208"/>
      <c r="L29" s="208"/>
      <c r="M29" s="208"/>
      <c r="N29" s="208"/>
      <c r="O29" s="208"/>
      <c r="P29" s="208"/>
      <c r="Q29" s="208"/>
    </row>
    <row r="30" spans="1:25" x14ac:dyDescent="0.25">
      <c r="B30" s="204"/>
      <c r="J30" s="186"/>
      <c r="K30" s="208"/>
      <c r="L30" s="208"/>
      <c r="M30" s="208"/>
      <c r="N30" s="208"/>
      <c r="O30" s="208"/>
      <c r="P30" s="208"/>
      <c r="Q30" s="208"/>
    </row>
    <row r="31" spans="1:25" x14ac:dyDescent="0.25">
      <c r="B31" s="204"/>
      <c r="J31" s="186"/>
      <c r="K31" s="208"/>
      <c r="L31" s="208"/>
      <c r="M31" s="208"/>
      <c r="N31" s="208"/>
      <c r="O31" s="208"/>
      <c r="P31" s="208"/>
      <c r="Q31" s="208"/>
    </row>
    <row r="32" spans="1:25" x14ac:dyDescent="0.25">
      <c r="B32" s="204"/>
      <c r="J32" s="186"/>
      <c r="K32" s="208"/>
      <c r="L32" s="208"/>
      <c r="M32" s="208"/>
      <c r="N32" s="208"/>
      <c r="O32" s="208"/>
      <c r="P32" s="208"/>
      <c r="Q32" s="208"/>
    </row>
    <row r="33" spans="1:19" x14ac:dyDescent="0.25">
      <c r="B33" s="204"/>
      <c r="J33" s="186"/>
      <c r="K33" s="208"/>
      <c r="L33" s="208"/>
      <c r="M33" s="208"/>
      <c r="N33" s="208"/>
      <c r="O33" s="208"/>
      <c r="P33" s="208"/>
      <c r="Q33" s="208"/>
    </row>
    <row r="34" spans="1:19" x14ac:dyDescent="0.25">
      <c r="B34" s="204"/>
      <c r="J34" s="186"/>
      <c r="K34" s="208"/>
      <c r="L34" s="208"/>
      <c r="M34" s="208"/>
      <c r="N34" s="208"/>
      <c r="O34" s="208"/>
      <c r="P34" s="208"/>
      <c r="Q34" s="208"/>
    </row>
    <row r="35" spans="1:19" x14ac:dyDescent="0.25">
      <c r="B35" s="204"/>
      <c r="J35" s="186"/>
      <c r="K35" s="208"/>
      <c r="L35" s="208"/>
      <c r="M35" s="208"/>
      <c r="N35" s="208"/>
      <c r="O35" s="208"/>
      <c r="P35" s="208"/>
      <c r="Q35" s="208"/>
    </row>
    <row r="36" spans="1:19" x14ac:dyDescent="0.25">
      <c r="B36" s="204"/>
      <c r="J36" s="186"/>
      <c r="K36" s="208"/>
      <c r="L36" s="208"/>
      <c r="M36" s="208"/>
      <c r="N36" s="208"/>
      <c r="O36" s="208"/>
      <c r="P36" s="208"/>
      <c r="Q36" s="208"/>
    </row>
    <row r="37" spans="1:19" x14ac:dyDescent="0.25">
      <c r="B37" s="204"/>
      <c r="J37" s="186"/>
      <c r="K37" s="208"/>
      <c r="L37" s="208"/>
      <c r="M37" s="208"/>
      <c r="N37" s="208"/>
      <c r="O37" s="208"/>
      <c r="P37" s="208"/>
      <c r="Q37" s="208"/>
    </row>
    <row r="38" spans="1:19" x14ac:dyDescent="0.25">
      <c r="B38" s="204"/>
      <c r="J38" s="186"/>
      <c r="K38" s="208"/>
      <c r="L38" s="208"/>
      <c r="M38" s="208"/>
      <c r="N38" s="208"/>
      <c r="O38" s="208"/>
      <c r="P38" s="208"/>
      <c r="Q38" s="208"/>
    </row>
    <row r="39" spans="1:19" x14ac:dyDescent="0.25">
      <c r="B39" s="204"/>
      <c r="J39" s="186"/>
      <c r="K39" s="208"/>
      <c r="L39" s="208"/>
      <c r="M39" s="208"/>
      <c r="N39" s="208"/>
      <c r="O39" s="208"/>
      <c r="P39" s="208"/>
      <c r="Q39" s="208"/>
    </row>
    <row r="40" spans="1:19" x14ac:dyDescent="0.25">
      <c r="B40" s="204"/>
      <c r="J40" s="186"/>
      <c r="K40" s="208"/>
      <c r="L40" s="208"/>
      <c r="M40" s="208"/>
      <c r="N40" s="208"/>
      <c r="O40" s="208"/>
      <c r="P40" s="208"/>
      <c r="Q40" s="208"/>
    </row>
    <row r="41" spans="1:19" x14ac:dyDescent="0.25">
      <c r="B41" s="204"/>
      <c r="J41" s="186"/>
      <c r="K41" s="208"/>
      <c r="L41" s="208"/>
      <c r="M41" s="208"/>
      <c r="N41" s="208"/>
      <c r="O41" s="208"/>
      <c r="P41" s="208"/>
      <c r="Q41" s="208"/>
    </row>
    <row r="42" spans="1:19" x14ac:dyDescent="0.25">
      <c r="B42" s="204"/>
      <c r="J42" s="186"/>
      <c r="K42" s="208"/>
      <c r="L42" s="208"/>
      <c r="M42" s="208"/>
      <c r="N42" s="208"/>
      <c r="O42" s="208"/>
      <c r="P42" s="208"/>
      <c r="Q42" s="208"/>
    </row>
    <row r="43" spans="1:19" x14ac:dyDescent="0.25">
      <c r="A43" s="7"/>
      <c r="B43" s="210"/>
      <c r="C43" s="7"/>
      <c r="D43" s="7"/>
      <c r="E43" s="7"/>
      <c r="F43" s="7"/>
      <c r="G43" s="7"/>
      <c r="H43" s="7"/>
      <c r="I43" s="7"/>
      <c r="J43" s="211"/>
      <c r="K43" s="211"/>
      <c r="L43" s="211"/>
      <c r="M43" s="211"/>
      <c r="N43" s="211"/>
      <c r="O43" s="211"/>
      <c r="P43" s="211"/>
      <c r="Q43" s="211"/>
      <c r="R43" s="212"/>
      <c r="S43" s="212"/>
    </row>
    <row r="44" spans="1:19" x14ac:dyDescent="0.25">
      <c r="J44" s="186"/>
      <c r="K44" s="186"/>
      <c r="L44" s="186"/>
      <c r="M44" s="186"/>
      <c r="N44" s="186"/>
      <c r="O44" s="186"/>
      <c r="P44" s="186"/>
    </row>
    <row r="45" spans="1:19" x14ac:dyDescent="0.25">
      <c r="J45" s="186"/>
      <c r="K45" s="186"/>
      <c r="L45" s="186"/>
      <c r="M45" s="186"/>
      <c r="N45" s="186"/>
      <c r="O45" s="186"/>
      <c r="P45" s="186"/>
    </row>
  </sheetData>
  <mergeCells count="40">
    <mergeCell ref="O11:P12"/>
    <mergeCell ref="W13:W14"/>
    <mergeCell ref="Q11:Q14"/>
    <mergeCell ref="R11:R14"/>
    <mergeCell ref="S11:T12"/>
    <mergeCell ref="U11:U14"/>
    <mergeCell ref="V11:V14"/>
    <mergeCell ref="W11:X12"/>
    <mergeCell ref="R10:U10"/>
    <mergeCell ref="V10:Y10"/>
    <mergeCell ref="C11:C14"/>
    <mergeCell ref="D11:D14"/>
    <mergeCell ref="E11:E14"/>
    <mergeCell ref="F11:F14"/>
    <mergeCell ref="G11:G14"/>
    <mergeCell ref="I11:I14"/>
    <mergeCell ref="J11:J14"/>
    <mergeCell ref="K11:L12"/>
    <mergeCell ref="M11:M14"/>
    <mergeCell ref="N11:N14"/>
    <mergeCell ref="Y11:Y14"/>
    <mergeCell ref="K13:K14"/>
    <mergeCell ref="O13:O14"/>
    <mergeCell ref="S13:S14"/>
    <mergeCell ref="A4:Y4"/>
    <mergeCell ref="A5:Y5"/>
    <mergeCell ref="A6:Y6"/>
    <mergeCell ref="A8:A14"/>
    <mergeCell ref="B8:B14"/>
    <mergeCell ref="C8:E10"/>
    <mergeCell ref="F8:I9"/>
    <mergeCell ref="J8:Q8"/>
    <mergeCell ref="R8:Y8"/>
    <mergeCell ref="J9:Q9"/>
    <mergeCell ref="H11:H14"/>
    <mergeCell ref="R9:Y9"/>
    <mergeCell ref="F10:G10"/>
    <mergeCell ref="H10:I10"/>
    <mergeCell ref="J10:M10"/>
    <mergeCell ref="N10:Q1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2024-02-22T05:43:57Z</dcterms:modified>
</cp:coreProperties>
</file>